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 tabRatio="958" activeTab="10"/>
  </bookViews>
  <sheets>
    <sheet name="1. РУССКИЙ ЯЗЫК" sheetId="35" r:id="rId1"/>
    <sheet name="2. МАТЕМАТИКА" sheetId="34" r:id="rId2"/>
    <sheet name="3. ИСТОРИЯ" sheetId="29" r:id="rId3"/>
    <sheet name="4. ФИЗИКА" sheetId="28" r:id="rId4"/>
    <sheet name="5. БИОЛОГИЯ" sheetId="1" r:id="rId5"/>
    <sheet name="6. ОБЩЕСТВОЗНАНИЕ" sheetId="26" r:id="rId6"/>
    <sheet name="7.ИНФОРМАТИКА И ИКТ" sheetId="39" r:id="rId7"/>
    <sheet name="8.ГЕОГРАФИЯ" sheetId="30" r:id="rId8"/>
    <sheet name="9. ХИМИЯ" sheetId="24" r:id="rId9"/>
    <sheet name="10.1.АНГЛИЙСКИЙ ЯЗЫК письменный" sheetId="38" r:id="rId10"/>
    <sheet name="10.2. АНГЛ ЯЗЫК устный" sheetId="31" r:id="rId11"/>
    <sheet name="10.3. НЕМЕЦКИЙ ЯЗЫК" sheetId="32" r:id="rId12"/>
    <sheet name="11.ЛИТЕРАТУРА" sheetId="27" r:id="rId13"/>
    <sheet name="Лист2" sheetId="41" r:id="rId14"/>
    <sheet name="Лист1" sheetId="40" r:id="rId15"/>
  </sheets>
  <definedNames>
    <definedName name="_xlnm.Print_Titles" localSheetId="0">'1. РУССКИЙ ЯЗЫК'!$3:$3</definedName>
    <definedName name="_xlnm.Print_Titles" localSheetId="9">'10.1.АНГЛИЙСКИЙ ЯЗЫК письменный'!$3:$3</definedName>
    <definedName name="_xlnm.Print_Titles" localSheetId="10">'10.2. АНГЛ ЯЗЫК устный'!$3:$3</definedName>
    <definedName name="_xlnm.Print_Titles" localSheetId="11">'10.3. НЕМЕЦКИЙ ЯЗЫК'!$3:$3</definedName>
    <definedName name="_xlnm.Print_Titles" localSheetId="12">'11.ЛИТЕРАТУРА'!$3:$3</definedName>
    <definedName name="_xlnm.Print_Titles" localSheetId="1">'2. МАТЕМАТИКА'!$3:$3</definedName>
    <definedName name="_xlnm.Print_Titles" localSheetId="2">'3. ИСТОРИЯ'!$3:$3</definedName>
    <definedName name="_xlnm.Print_Titles" localSheetId="3">'4. ФИЗИКА'!$3:$3</definedName>
    <definedName name="_xlnm.Print_Titles" localSheetId="4">'5. БИОЛОГИЯ'!$3:$3</definedName>
    <definedName name="_xlnm.Print_Titles" localSheetId="5">'6. ОБЩЕСТВОЗНАНИЕ'!$3:$3</definedName>
    <definedName name="_xlnm.Print_Titles" localSheetId="6">'7.ИНФОРМАТИКА И ИКТ'!$3:$3</definedName>
    <definedName name="_xlnm.Print_Titles" localSheetId="7">'8.ГЕОГРАФИЯ'!$3:$3</definedName>
    <definedName name="_xlnm.Print_Titles" localSheetId="8">'9. ХИМИЯ'!$3:$3</definedName>
    <definedName name="_xlnm.Print_Area" localSheetId="0">'1. РУССКИЙ ЯЗЫК'!$A$1:$E$335</definedName>
    <definedName name="_xlnm.Print_Area" localSheetId="9">'10.1.АНГЛИЙСКИЙ ЯЗЫК письменный'!$A$1:$E$88</definedName>
    <definedName name="_xlnm.Print_Area" localSheetId="10">'10.2. АНГЛ ЯЗЫК устный'!$A$1:$E$88</definedName>
    <definedName name="_xlnm.Print_Area" localSheetId="11">'10.3. НЕМЕЦКИЙ ЯЗЫК'!$A$1:$E$25</definedName>
    <definedName name="_xlnm.Print_Area" localSheetId="12">'11.ЛИТЕРАТУРА'!$A$1:$E$59</definedName>
    <definedName name="_xlnm.Print_Area" localSheetId="1">'2. МАТЕМАТИКА'!$A$1:$E$335</definedName>
    <definedName name="_xlnm.Print_Area" localSheetId="2">'3. ИСТОРИЯ'!$A$1:$E$130</definedName>
    <definedName name="_xlnm.Print_Area" localSheetId="3">'4. ФИЗИКА'!$A$1:$E$161</definedName>
    <definedName name="_xlnm.Print_Area" localSheetId="4">'5. БИОЛОГИЯ'!$A$1:$E$303</definedName>
    <definedName name="_xlnm.Print_Area" localSheetId="5">'6. ОБЩЕСТВОЗНАНИЕ'!$A$1:$E$424</definedName>
    <definedName name="_xlnm.Print_Area" localSheetId="6">'7.ИНФОРМАТИКА И ИКТ'!$A$1:$E$462</definedName>
    <definedName name="_xlnm.Print_Area" localSheetId="7">'8.ГЕОГРАФИЯ'!$A$1:$E$350</definedName>
    <definedName name="_xlnm.Print_Area" localSheetId="8">'9. ХИМИЯ'!$A$1:$E$186</definedName>
  </definedNames>
  <calcPr calcId="191029"/>
</workbook>
</file>

<file path=xl/calcChain.xml><?xml version="1.0" encoding="utf-8"?>
<calcChain xmlns="http://schemas.openxmlformats.org/spreadsheetml/2006/main">
  <c r="C87" i="38" l="1"/>
  <c r="D87" i="38"/>
  <c r="C56" i="27"/>
  <c r="D56" i="27"/>
  <c r="E56" i="27"/>
  <c r="E277" i="1"/>
  <c r="E418" i="39"/>
  <c r="E396" i="39"/>
  <c r="C25" i="32"/>
  <c r="D25" i="32"/>
  <c r="E25" i="32"/>
  <c r="D14" i="32"/>
  <c r="C14" i="32"/>
  <c r="E14" i="32"/>
  <c r="E87" i="31"/>
  <c r="E87" i="38"/>
  <c r="C89" i="24"/>
  <c r="D89" i="24"/>
  <c r="C186" i="24"/>
  <c r="D186" i="24"/>
  <c r="E186" i="24"/>
  <c r="F186" i="24" s="1"/>
  <c r="F185" i="24"/>
  <c r="E89" i="24"/>
  <c r="F89" i="24" s="1"/>
  <c r="E6" i="24"/>
  <c r="C461" i="39"/>
  <c r="D461" i="39"/>
  <c r="C349" i="30"/>
  <c r="D349" i="30"/>
  <c r="E312" i="30"/>
  <c r="E349" i="30" s="1"/>
  <c r="F349" i="30" s="1"/>
  <c r="E348" i="30"/>
  <c r="F348" i="30"/>
  <c r="E366" i="39"/>
  <c r="D316" i="39"/>
  <c r="C316" i="39"/>
  <c r="E62" i="38"/>
  <c r="E85" i="31"/>
  <c r="D55" i="27"/>
  <c r="C55" i="27"/>
  <c r="E47" i="27"/>
  <c r="E39" i="27"/>
  <c r="E30" i="27"/>
  <c r="E54" i="27"/>
  <c r="D24" i="32"/>
  <c r="C24" i="32"/>
  <c r="E23" i="32"/>
  <c r="E18" i="32"/>
  <c r="D13" i="32"/>
  <c r="C13" i="32"/>
  <c r="E12" i="32"/>
  <c r="E7" i="32"/>
  <c r="D86" i="31"/>
  <c r="C86" i="31"/>
  <c r="E72" i="31"/>
  <c r="E86" i="31" s="1"/>
  <c r="E61" i="31"/>
  <c r="E50" i="31"/>
  <c r="D86" i="38"/>
  <c r="C86" i="38"/>
  <c r="E73" i="38"/>
  <c r="E49" i="38"/>
  <c r="E85" i="38"/>
  <c r="D185" i="24"/>
  <c r="C185" i="24"/>
  <c r="E184" i="24"/>
  <c r="E179" i="24"/>
  <c r="E170" i="24"/>
  <c r="E164" i="24"/>
  <c r="E58" i="24"/>
  <c r="D88" i="24"/>
  <c r="C88" i="24"/>
  <c r="E87" i="24"/>
  <c r="E78" i="24"/>
  <c r="E68" i="24"/>
  <c r="D245" i="26"/>
  <c r="C245" i="26"/>
  <c r="E90" i="29"/>
  <c r="D126" i="29"/>
  <c r="C126" i="29"/>
  <c r="E106" i="29"/>
  <c r="D348" i="30"/>
  <c r="C348" i="30"/>
  <c r="E347" i="30"/>
  <c r="E342" i="30"/>
  <c r="E334" i="30"/>
  <c r="E328" i="30"/>
  <c r="D272" i="30"/>
  <c r="C272" i="30"/>
  <c r="E246" i="30"/>
  <c r="E86" i="38" l="1"/>
  <c r="E55" i="27"/>
  <c r="E24" i="32"/>
  <c r="E13" i="32"/>
  <c r="E88" i="24"/>
  <c r="F88" i="24" s="1"/>
  <c r="E185" i="24"/>
  <c r="E268" i="30" l="1"/>
  <c r="E264" i="30"/>
  <c r="E261" i="30"/>
  <c r="E257" i="30"/>
  <c r="E253" i="30"/>
  <c r="E243" i="30"/>
  <c r="E240" i="30"/>
  <c r="E236" i="30"/>
  <c r="E231" i="30"/>
  <c r="E226" i="30"/>
  <c r="E223" i="30"/>
  <c r="E220" i="30"/>
  <c r="E216" i="30"/>
  <c r="D460" i="39"/>
  <c r="C460" i="39"/>
  <c r="E459" i="39"/>
  <c r="E456" i="39"/>
  <c r="E454" i="39"/>
  <c r="E451" i="39"/>
  <c r="E448" i="39"/>
  <c r="E446" i="39"/>
  <c r="E443" i="39"/>
  <c r="E440" i="39"/>
  <c r="E437" i="39"/>
  <c r="E435" i="39"/>
  <c r="C418" i="39"/>
  <c r="D418" i="39"/>
  <c r="D315" i="39"/>
  <c r="C315" i="39"/>
  <c r="E314" i="39"/>
  <c r="E311" i="39"/>
  <c r="E307" i="39"/>
  <c r="E303" i="39"/>
  <c r="E301" i="39"/>
  <c r="E299" i="39"/>
  <c r="E294" i="39"/>
  <c r="E290" i="39"/>
  <c r="E288" i="39"/>
  <c r="E286" i="39"/>
  <c r="E282" i="39"/>
  <c r="E279" i="39"/>
  <c r="E276" i="39"/>
  <c r="E274" i="39"/>
  <c r="E270" i="39"/>
  <c r="E417" i="39"/>
  <c r="E411" i="39"/>
  <c r="E408" i="39"/>
  <c r="E401" i="39"/>
  <c r="E388" i="39"/>
  <c r="E383" i="39"/>
  <c r="E460" i="39" l="1"/>
  <c r="E272" i="30"/>
  <c r="F272" i="30" s="1"/>
  <c r="E315" i="39"/>
  <c r="F315" i="39" s="1"/>
  <c r="C419" i="26" l="1"/>
  <c r="C420" i="26" s="1"/>
  <c r="D419" i="26"/>
  <c r="D420" i="26" s="1"/>
  <c r="E351" i="26"/>
  <c r="E244" i="26"/>
  <c r="E267" i="1"/>
  <c r="C301" i="1"/>
  <c r="C302" i="1" s="1"/>
  <c r="D301" i="1"/>
  <c r="D302" i="1" s="1"/>
  <c r="C218" i="1"/>
  <c r="C161" i="28"/>
  <c r="D161" i="28"/>
  <c r="E149" i="28"/>
  <c r="D127" i="29"/>
  <c r="C127" i="29"/>
  <c r="C331" i="34"/>
  <c r="C331" i="35"/>
  <c r="D87" i="31"/>
  <c r="C87" i="31"/>
  <c r="E37" i="31"/>
  <c r="E27" i="31"/>
  <c r="E17" i="31"/>
  <c r="E130" i="24"/>
  <c r="E303" i="30"/>
  <c r="E308" i="30"/>
  <c r="E338" i="26"/>
  <c r="E325" i="26"/>
  <c r="E418" i="26"/>
  <c r="E419" i="26" s="1"/>
  <c r="E410" i="26"/>
  <c r="E406" i="26"/>
  <c r="E401" i="26"/>
  <c r="E394" i="26"/>
  <c r="E389" i="26"/>
  <c r="E384" i="26"/>
  <c r="E376" i="26"/>
  <c r="E240" i="26"/>
  <c r="E236" i="26"/>
  <c r="E230" i="26"/>
  <c r="E223" i="26"/>
  <c r="E220" i="26"/>
  <c r="E215" i="26"/>
  <c r="E211" i="26"/>
  <c r="E207" i="26"/>
  <c r="E201" i="26"/>
  <c r="E195" i="26"/>
  <c r="E300" i="1"/>
  <c r="E293" i="1"/>
  <c r="E285" i="1"/>
  <c r="D219" i="1"/>
  <c r="C219" i="1"/>
  <c r="E217" i="1"/>
  <c r="E206" i="1"/>
  <c r="E201" i="1"/>
  <c r="E191" i="1"/>
  <c r="E187" i="1"/>
  <c r="E181" i="1"/>
  <c r="E177" i="1"/>
  <c r="E160" i="28"/>
  <c r="E157" i="28"/>
  <c r="D142" i="28"/>
  <c r="D143" i="28" s="1"/>
  <c r="C142" i="28"/>
  <c r="C143" i="28" s="1"/>
  <c r="E141" i="28"/>
  <c r="E131" i="28"/>
  <c r="E122" i="28"/>
  <c r="E111" i="28"/>
  <c r="E125" i="29"/>
  <c r="E118" i="29"/>
  <c r="E97" i="29"/>
  <c r="E330" i="34"/>
  <c r="E326" i="34"/>
  <c r="E318" i="34"/>
  <c r="E311" i="34"/>
  <c r="E306" i="34"/>
  <c r="E300" i="34"/>
  <c r="E293" i="34"/>
  <c r="E287" i="34"/>
  <c r="E282" i="34"/>
  <c r="E274" i="34"/>
  <c r="E266" i="34"/>
  <c r="E260" i="34"/>
  <c r="E253" i="34"/>
  <c r="E247" i="34"/>
  <c r="E242" i="34"/>
  <c r="E330" i="35"/>
  <c r="E326" i="35"/>
  <c r="E318" i="35"/>
  <c r="E311" i="35"/>
  <c r="E306" i="35"/>
  <c r="E300" i="35"/>
  <c r="E293" i="35"/>
  <c r="E287" i="35"/>
  <c r="E282" i="35"/>
  <c r="E274" i="35"/>
  <c r="E266" i="35"/>
  <c r="E260" i="35"/>
  <c r="E253" i="35"/>
  <c r="E247" i="35"/>
  <c r="E242" i="35"/>
  <c r="E301" i="1" l="1"/>
  <c r="F301" i="1" s="1"/>
  <c r="E331" i="34"/>
  <c r="E218" i="1"/>
  <c r="E245" i="26"/>
  <c r="F245" i="26" s="1"/>
  <c r="E331" i="35"/>
  <c r="F331" i="35" s="1"/>
  <c r="E126" i="29"/>
  <c r="E142" i="28"/>
  <c r="F142" i="28"/>
  <c r="F419" i="26"/>
  <c r="F331" i="34"/>
  <c r="F218" i="1" l="1"/>
  <c r="F126" i="29"/>
  <c r="E427" i="39"/>
  <c r="E422" i="39"/>
  <c r="E353" i="39"/>
  <c r="E371" i="39"/>
  <c r="E21" i="27"/>
  <c r="E7" i="27"/>
  <c r="E27" i="38"/>
  <c r="E17" i="38"/>
  <c r="E37" i="38"/>
  <c r="E141" i="24"/>
  <c r="E124" i="24" l="1"/>
  <c r="E14" i="24" l="1"/>
  <c r="E281" i="30"/>
  <c r="E210" i="30"/>
  <c r="D72" i="30"/>
  <c r="E328" i="39" l="1"/>
  <c r="E247" i="26"/>
  <c r="C63" i="26" l="1"/>
  <c r="C248" i="26" s="1"/>
  <c r="D63" i="26"/>
  <c r="D248" i="26" s="1"/>
  <c r="E277" i="26"/>
  <c r="E36" i="26" l="1"/>
  <c r="E251" i="1" l="1"/>
  <c r="E264" i="1"/>
  <c r="E14" i="28" l="1"/>
  <c r="C89" i="34"/>
  <c r="D89" i="34"/>
  <c r="D36" i="34"/>
  <c r="C36" i="34"/>
  <c r="E30" i="34"/>
  <c r="E333" i="35"/>
  <c r="C193" i="35"/>
  <c r="C334" i="35" s="1"/>
  <c r="D193" i="35"/>
  <c r="D334" i="35" s="1"/>
  <c r="D89" i="35"/>
  <c r="C89" i="35"/>
  <c r="D36" i="35"/>
  <c r="C36" i="35"/>
  <c r="E154" i="24"/>
  <c r="E323" i="30"/>
  <c r="E207" i="30"/>
  <c r="E197" i="30"/>
  <c r="E188" i="30" l="1"/>
  <c r="E184" i="30" l="1"/>
  <c r="E175" i="30" l="1"/>
  <c r="E41" i="24" l="1"/>
  <c r="E169" i="30"/>
  <c r="D169" i="30"/>
  <c r="C169" i="30"/>
  <c r="E299" i="30" l="1"/>
  <c r="E134" i="30"/>
  <c r="E347" i="39"/>
  <c r="E32" i="24" l="1"/>
  <c r="E122" i="30"/>
  <c r="E27" i="24" l="1"/>
  <c r="E111" i="30"/>
  <c r="E95" i="30" l="1"/>
  <c r="E106" i="30"/>
  <c r="E84" i="26" l="1"/>
  <c r="E113" i="34"/>
  <c r="E113" i="35"/>
  <c r="E89" i="30" l="1"/>
  <c r="E21" i="24" l="1"/>
  <c r="E79" i="30"/>
  <c r="E110" i="24" l="1"/>
  <c r="E17" i="24"/>
  <c r="E291" i="30"/>
  <c r="E71" i="30"/>
  <c r="E59" i="30"/>
  <c r="E102" i="24"/>
  <c r="E72" i="30" l="1"/>
  <c r="E99" i="24"/>
  <c r="E286" i="30"/>
  <c r="E42" i="30"/>
  <c r="E33" i="30" l="1"/>
  <c r="E36" i="30" l="1"/>
  <c r="E11" i="24" l="1"/>
  <c r="E278" i="30"/>
  <c r="E28" i="30"/>
  <c r="E325" i="39"/>
  <c r="E164" i="39"/>
  <c r="E19" i="30" l="1"/>
  <c r="E161" i="39"/>
  <c r="E13" i="30" l="1"/>
  <c r="E273" i="30" l="1"/>
  <c r="F273" i="30" s="1"/>
  <c r="E377" i="39"/>
  <c r="E265" i="39"/>
  <c r="E246" i="39"/>
  <c r="E243" i="39"/>
  <c r="E240" i="39"/>
  <c r="E431" i="39"/>
  <c r="E461" i="39" s="1"/>
  <c r="F461" i="39" s="1"/>
  <c r="E220" i="39"/>
  <c r="E213" i="39"/>
  <c r="E342" i="39"/>
  <c r="E208" i="39"/>
  <c r="E198" i="39"/>
  <c r="E194" i="39"/>
  <c r="E334" i="39"/>
  <c r="E187" i="39"/>
  <c r="E177" i="39"/>
  <c r="E174" i="39"/>
  <c r="E30" i="26"/>
  <c r="E168" i="39"/>
  <c r="E322" i="39"/>
  <c r="E158" i="39"/>
  <c r="E155" i="39"/>
  <c r="E150" i="39"/>
  <c r="E146" i="39"/>
  <c r="E142" i="39"/>
  <c r="E138" i="39"/>
  <c r="E134" i="39"/>
  <c r="E129" i="39"/>
  <c r="E124" i="39"/>
  <c r="E120" i="39"/>
  <c r="E116" i="39"/>
  <c r="E111" i="39"/>
  <c r="E105" i="39"/>
  <c r="E101" i="39"/>
  <c r="E93" i="39"/>
  <c r="E89" i="39"/>
  <c r="E86" i="39"/>
  <c r="D82" i="39"/>
  <c r="C82" i="39"/>
  <c r="E81" i="39"/>
  <c r="E71" i="39"/>
  <c r="E59" i="39"/>
  <c r="E55" i="39"/>
  <c r="E52" i="39"/>
  <c r="E48" i="39"/>
  <c r="E39" i="39"/>
  <c r="E35" i="39"/>
  <c r="E30" i="39"/>
  <c r="E21" i="39"/>
  <c r="E18" i="39"/>
  <c r="E15" i="39"/>
  <c r="E11" i="39"/>
  <c r="E8" i="39"/>
  <c r="E370" i="26"/>
  <c r="E189" i="26"/>
  <c r="E180" i="26"/>
  <c r="E170" i="26"/>
  <c r="E166" i="26"/>
  <c r="E157" i="26"/>
  <c r="E148" i="26"/>
  <c r="E137" i="26"/>
  <c r="E317" i="26"/>
  <c r="E120" i="26"/>
  <c r="E111" i="26"/>
  <c r="E100" i="26"/>
  <c r="E303" i="26"/>
  <c r="E95" i="26"/>
  <c r="E78" i="26"/>
  <c r="E68" i="26"/>
  <c r="E292" i="26"/>
  <c r="E62" i="26"/>
  <c r="E57" i="26"/>
  <c r="E53" i="26"/>
  <c r="E41" i="26"/>
  <c r="E273" i="26"/>
  <c r="E268" i="26"/>
  <c r="E263" i="26"/>
  <c r="E27" i="26"/>
  <c r="E260" i="26"/>
  <c r="E12" i="26"/>
  <c r="E167" i="1"/>
  <c r="E149" i="1"/>
  <c r="E145" i="1"/>
  <c r="E138" i="1"/>
  <c r="E135" i="1"/>
  <c r="E115" i="1"/>
  <c r="E100" i="1"/>
  <c r="E96" i="1"/>
  <c r="E84" i="1"/>
  <c r="E76" i="1"/>
  <c r="E235" i="1"/>
  <c r="E302" i="1" s="1"/>
  <c r="E48" i="1"/>
  <c r="E70" i="1"/>
  <c r="E44" i="1"/>
  <c r="E37" i="1"/>
  <c r="E34" i="1"/>
  <c r="E228" i="1"/>
  <c r="E30" i="1"/>
  <c r="E16" i="1"/>
  <c r="E101" i="28"/>
  <c r="E90" i="28"/>
  <c r="E152" i="28"/>
  <c r="E161" i="28" s="1"/>
  <c r="F161" i="28" s="1"/>
  <c r="E87" i="28"/>
  <c r="E83" i="28"/>
  <c r="E80" i="28"/>
  <c r="E68" i="28"/>
  <c r="E61" i="28"/>
  <c r="E53" i="28"/>
  <c r="E45" i="28"/>
  <c r="E42" i="28"/>
  <c r="E38" i="28"/>
  <c r="E28" i="28"/>
  <c r="E17" i="28"/>
  <c r="E6" i="28"/>
  <c r="E83" i="29"/>
  <c r="E78" i="29"/>
  <c r="E74" i="29"/>
  <c r="E70" i="29"/>
  <c r="E60" i="29"/>
  <c r="E52" i="29"/>
  <c r="E49" i="29"/>
  <c r="E37" i="29"/>
  <c r="E22" i="29"/>
  <c r="E19" i="29"/>
  <c r="E15" i="29"/>
  <c r="E12" i="29"/>
  <c r="E7" i="29"/>
  <c r="C193" i="34"/>
  <c r="C334" i="34" s="1"/>
  <c r="D193" i="34"/>
  <c r="D334" i="34" s="1"/>
  <c r="E237" i="34"/>
  <c r="E215" i="34"/>
  <c r="E211" i="34"/>
  <c r="E333" i="34"/>
  <c r="E201" i="34"/>
  <c r="E192" i="34"/>
  <c r="E187" i="34"/>
  <c r="E175" i="34"/>
  <c r="E168" i="34"/>
  <c r="E158" i="34"/>
  <c r="E141" i="34"/>
  <c r="E130" i="34"/>
  <c r="E125" i="34"/>
  <c r="E107" i="34"/>
  <c r="E97" i="34"/>
  <c r="E88" i="34"/>
  <c r="E80" i="34"/>
  <c r="E72" i="34"/>
  <c r="E56" i="34"/>
  <c r="E51" i="34"/>
  <c r="E44" i="34"/>
  <c r="E41" i="34"/>
  <c r="E35" i="34"/>
  <c r="E36" i="34" s="1"/>
  <c r="E16" i="34"/>
  <c r="E16" i="35"/>
  <c r="E237" i="35"/>
  <c r="E225" i="35"/>
  <c r="F418" i="39" l="1"/>
  <c r="E316" i="39"/>
  <c r="F316" i="39" s="1"/>
  <c r="F302" i="1"/>
  <c r="E420" i="26"/>
  <c r="F420" i="26" s="1"/>
  <c r="E219" i="1"/>
  <c r="F219" i="1" s="1"/>
  <c r="E143" i="28"/>
  <c r="F143" i="28" s="1"/>
  <c r="E127" i="29"/>
  <c r="F127" i="29" s="1"/>
  <c r="E63" i="26"/>
  <c r="E248" i="26" s="1"/>
  <c r="F248" i="26" s="1"/>
  <c r="E89" i="34"/>
  <c r="E193" i="34"/>
  <c r="E82" i="39"/>
  <c r="E334" i="34" l="1"/>
  <c r="F334" i="34" s="1"/>
  <c r="E215" i="35"/>
  <c r="E211" i="35" l="1"/>
  <c r="E201" i="35" l="1"/>
  <c r="E192" i="35" l="1"/>
  <c r="E187" i="35"/>
  <c r="E175" i="35"/>
  <c r="E193" i="35" l="1"/>
  <c r="E168" i="35" l="1"/>
  <c r="E158" i="35" l="1"/>
  <c r="E141" i="35" l="1"/>
  <c r="E130" i="35" l="1"/>
  <c r="E125" i="35" l="1"/>
  <c r="E107" i="35" l="1"/>
  <c r="E97" i="35" l="1"/>
  <c r="E88" i="35" l="1"/>
  <c r="E80" i="35"/>
  <c r="E72" i="35"/>
  <c r="E56" i="35"/>
  <c r="E89" i="35" l="1"/>
  <c r="E51" i="35"/>
  <c r="E44" i="35" l="1"/>
  <c r="E41" i="35" l="1"/>
  <c r="E35" i="35" l="1"/>
  <c r="E30" i="35"/>
  <c r="E36" i="35" s="1"/>
  <c r="E334" i="35" s="1"/>
  <c r="F334" i="35" s="1"/>
  <c r="C273" i="30" l="1"/>
  <c r="D273" i="30"/>
</calcChain>
</file>

<file path=xl/sharedStrings.xml><?xml version="1.0" encoding="utf-8"?>
<sst xmlns="http://schemas.openxmlformats.org/spreadsheetml/2006/main" count="2968" uniqueCount="960">
  <si>
    <t>Ардатовский муниципальный район</t>
  </si>
  <si>
    <t>МБОУ "Ардатовская СОШ"</t>
  </si>
  <si>
    <t>МБОУ "Тургеневская СОШ"</t>
  </si>
  <si>
    <t>Атюрьевский муниципальный район</t>
  </si>
  <si>
    <t>Атяшевский муниципальный  район</t>
  </si>
  <si>
    <t>МБОУ "Киржеманская СОШ"</t>
  </si>
  <si>
    <t>Большеберезниковский  муниципальный район</t>
  </si>
  <si>
    <t>МБОУ "Большеберезниковская СОШ"</t>
  </si>
  <si>
    <t>Большеигнатовский муниципальный район</t>
  </si>
  <si>
    <t>Дубенский муниципальный  район</t>
  </si>
  <si>
    <t>Ельниковский муниципальный район</t>
  </si>
  <si>
    <t>МОУ "Лицей"</t>
  </si>
  <si>
    <t>МОУ "Стародевиченская СОШ"</t>
  </si>
  <si>
    <t>Зубово-Полянский  муниципальный район</t>
  </si>
  <si>
    <t>МБОУ "Ясно-Полянская ООШ"</t>
  </si>
  <si>
    <t>МБОУ "Ширингушская СОШ"</t>
  </si>
  <si>
    <t>МБОУ "Жуковская СОШ"</t>
  </si>
  <si>
    <t>МБОУ "Уголковская ООШ"</t>
  </si>
  <si>
    <t>МБОУ "Зубово-Полянская гимназия "</t>
  </si>
  <si>
    <t>МБОУ "Ачадовская СОШ"</t>
  </si>
  <si>
    <t>МБОУ "Булдыгинская СОШ"</t>
  </si>
  <si>
    <t>МБОУ "Дубительская СОШ"</t>
  </si>
  <si>
    <t>МБОУ "Ново-Потьминская СОШ"</t>
  </si>
  <si>
    <t>МБОУ "Горенская ООШ"</t>
  </si>
  <si>
    <t>МБОУ "Каргальская ООШ"</t>
  </si>
  <si>
    <t>МБОУ "Явасская СОШ"</t>
  </si>
  <si>
    <t>МБОУ "Леплейская СОШ"</t>
  </si>
  <si>
    <t>МБОУ "Сосновская СОШ"</t>
  </si>
  <si>
    <t>МБОУ "Ударная СОШ"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</si>
  <si>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</si>
  <si>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</si>
  <si>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</si>
  <si>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МБОУ "Адашевская СОШ"</t>
  </si>
  <si>
    <t>МБОУ "Большеполянская ООШ"</t>
  </si>
  <si>
    <t>Ковылкинский муниципальный район</t>
  </si>
  <si>
    <t>МБОУ "Краснопресненская СОШ"</t>
  </si>
  <si>
    <t>Кочкуровский  муниципальный район</t>
  </si>
  <si>
    <t>Краснослободский  муниципальный район</t>
  </si>
  <si>
    <t>Лямбирский муниципальный район</t>
  </si>
  <si>
    <t>МОУ "Аксеновская СОШ"</t>
  </si>
  <si>
    <t>МОУ "Александровская СОШ"</t>
  </si>
  <si>
    <t>МОУ "Атемарская СОШ"</t>
  </si>
  <si>
    <t>МОУ "Первомайская СОШ"</t>
  </si>
  <si>
    <t>МОУ "Саловская СОШ"</t>
  </si>
  <si>
    <t>МОУ "Пензятская СОШ"</t>
  </si>
  <si>
    <t>МОУ "Черемишевская ООШ"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</si>
  <si>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</si>
  <si>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</si>
  <si>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</si>
  <si>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МОУ "Богдановская ООШ"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</si>
  <si>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</si>
  <si>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</si>
  <si>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</si>
  <si>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 муниципальный район</t>
  </si>
  <si>
    <t>городской округ  Саранск</t>
  </si>
  <si>
    <t>МБОУ "Кученяевская ООШ"</t>
  </si>
  <si>
    <t>МБОУ "Чукальская ООШ"</t>
  </si>
  <si>
    <t>МБОУ "Низовская СОШ"</t>
  </si>
  <si>
    <t>МБОУ "Октябрьская СОШ"</t>
  </si>
  <si>
    <t>МБОУ "Редкодубская СОШ"</t>
  </si>
  <si>
    <t>МБОУ "Урусовская СОШ"</t>
  </si>
  <si>
    <t>МБОУ "Большеигнатовская СОШ"</t>
  </si>
  <si>
    <t>МБОУ "Кадошкинская СОШ"</t>
  </si>
  <si>
    <t xml:space="preserve">МБОУ "Кочкуровская СОШ" </t>
  </si>
  <si>
    <t xml:space="preserve">МБОУ "Семилейская СОШ" </t>
  </si>
  <si>
    <t xml:space="preserve">МБОУ  "Сабаевская СОШ" </t>
  </si>
  <si>
    <t xml:space="preserve">МБОУ "Краснослободский многопрофильный лицей" </t>
  </si>
  <si>
    <t xml:space="preserve">МБОУ "Куликовская СОШ" 
</t>
  </si>
  <si>
    <t xml:space="preserve">МБОУ "Новокарьгинская СОШ" </t>
  </si>
  <si>
    <t xml:space="preserve">МБОУ "Селищинская СОШ" </t>
  </si>
  <si>
    <t xml:space="preserve">МБОУ   "Гуменская СОШ" </t>
  </si>
  <si>
    <t xml:space="preserve">МБОУ  "Учхозская СОШ" </t>
  </si>
  <si>
    <t>МОУ "Берсеневская СОШ"</t>
  </si>
  <si>
    <t>МБОУ "Парапинская СОШ"</t>
  </si>
  <si>
    <t>МБОУ "Потьминская СОШ"</t>
  </si>
  <si>
    <t>МБОУ "Зубово-Полянская  гимназия"</t>
  </si>
  <si>
    <t>МБОУ "Покровско-Селищенская ООШ"</t>
  </si>
  <si>
    <t>МОУ "Мельцанская СОШ им.Е.Д.Трубкиной"</t>
  </si>
  <si>
    <t>МОУ"Новотроицкая СОШ"</t>
  </si>
  <si>
    <t>МОУ"Новоакшинская СОШ"</t>
  </si>
  <si>
    <t>МОУ"Старотеризморгская СОШ"</t>
  </si>
  <si>
    <t>МБОУ "Старогородская ООШ"</t>
  </si>
  <si>
    <t>МБОУ "Кушкинская ООШ"</t>
  </si>
  <si>
    <t>БМОУ "Аксельская СОШ"</t>
  </si>
  <si>
    <t>МБОУ "Пурдошанская СОШ"</t>
  </si>
  <si>
    <t>МБОУ "Кочелаевская СОШ"</t>
  </si>
  <si>
    <t>Код 
ППЭ</t>
  </si>
  <si>
    <t>МБОУ"Кишалинская СОШ"</t>
  </si>
  <si>
    <t>МБОУ "М.Козловская СОШ"</t>
  </si>
  <si>
    <t>МБОУ "Перевесьевская ООШ"</t>
  </si>
  <si>
    <t>МБОУ "Марьяновская СОШ"</t>
  </si>
  <si>
    <t>МБОУ "Шугуровская СОШ"</t>
  </si>
  <si>
    <t>МБОУ "Дубенская СОШ"</t>
  </si>
  <si>
    <t>МБОУ "Кочкуровская СОШ"</t>
  </si>
  <si>
    <t>МБОУ "Кочетовская СОШ"</t>
  </si>
  <si>
    <t>МБОУ "Сиалеевско-Пятинская СОШ"</t>
  </si>
  <si>
    <t xml:space="preserve">МОБУ "Кергудская ООШ" </t>
  </si>
  <si>
    <t>МОБУ "Смольненская ООШ"</t>
  </si>
  <si>
    <t xml:space="preserve">МОБУ "Б-Сыресевская СОШ" </t>
  </si>
  <si>
    <t>МОБУ "Ичалковская СОШ"</t>
  </si>
  <si>
    <t>МОБУ "Кемлянская СОШ"</t>
  </si>
  <si>
    <t xml:space="preserve">МОБУ "Рождественская СОШ" </t>
  </si>
  <si>
    <t>МБОУ "Алтарская СОШ"</t>
  </si>
  <si>
    <t>МБОУ "Атьминская СОШ"</t>
  </si>
  <si>
    <t>МБОУ "Белозерьевская СОШ"</t>
  </si>
  <si>
    <t>МБОУ "Красноузельская СОШ"</t>
  </si>
  <si>
    <t>МБОУ "Пятинская СОШ"</t>
  </si>
  <si>
    <t>МБОУ "Торбеевская ООШ"</t>
  </si>
  <si>
    <t>МБОУ "Варжеляйская СОШ"</t>
  </si>
  <si>
    <t>МБОУ "Дракинская   СОШ"</t>
  </si>
  <si>
    <t>МБОУ "Жуковская  СОШ"</t>
  </si>
  <si>
    <t>МБОУ "Краснопольская  ООШ"</t>
  </si>
  <si>
    <t>МБОУ "Салазгорьская  СОШ"</t>
  </si>
  <si>
    <t>МБОУ "Гимназия  №  1"</t>
  </si>
  <si>
    <t xml:space="preserve">МБОУ "Краснослободский многопрофильный лицей"  </t>
  </si>
  <si>
    <t>МБОУ "Апраксинская СОШ"</t>
  </si>
  <si>
    <t>МБОУ "Больше-Маресевская СОШ"</t>
  </si>
  <si>
    <t>МБОУ "Медаевская ООШ"</t>
  </si>
  <si>
    <t>МБОУ  "Большеманадышская СШ"</t>
  </si>
  <si>
    <t>МБОУ "Аловская СШ"</t>
  </si>
  <si>
    <t>МБОУ "Атяшевская СШ"</t>
  </si>
  <si>
    <t>Итого  по г.о. Саранск</t>
  </si>
  <si>
    <t>Итого по РМ</t>
  </si>
  <si>
    <t>МБОУ "Баевская СОШ"</t>
  </si>
  <si>
    <t>ГК ОУ РМ "Ардатовская общеобразовательная школа-интернат для детей с нарушениями зрения"</t>
  </si>
  <si>
    <t>МБОУ "Нововерхиссенская СОШ"</t>
  </si>
  <si>
    <t>МОУ "Большеелховская  СОШ"</t>
  </si>
  <si>
    <t>МОУ "Кривозерьевская СОШ"</t>
  </si>
  <si>
    <t>МОУ "Татарско-Тавлинская ООШ"</t>
  </si>
  <si>
    <t>МОУ "Лямбирская СОШ № 2"</t>
  </si>
  <si>
    <t>МБОУ "Поселковская средняя школа №1"</t>
  </si>
  <si>
    <t xml:space="preserve">МОУ "Лицей" </t>
  </si>
  <si>
    <t>МОБУ "Б-Сыресевская СОШ"</t>
  </si>
  <si>
    <t xml:space="preserve">МБОУ "Трускляйская СОШ" </t>
  </si>
  <si>
    <t xml:space="preserve">МБОУ "Шишкеевская СОШ" </t>
  </si>
  <si>
    <t xml:space="preserve">МБОУ "СОШ № 9" </t>
  </si>
  <si>
    <t xml:space="preserve">МБОУ "СОШ № 8" </t>
  </si>
  <si>
    <t xml:space="preserve">МБОУ "Гимназия № 1" </t>
  </si>
  <si>
    <t xml:space="preserve">МБОУ "Ардатовская СОШ" </t>
  </si>
  <si>
    <t>МБОУ "Сабанчеевская СШ"</t>
  </si>
  <si>
    <t>МБОУ "Латышовская СОШ"</t>
  </si>
  <si>
    <t>МБОУ "Арх-Голицинская СОШ"</t>
  </si>
  <si>
    <t>МБОУ "Болдовская СОШ"</t>
  </si>
  <si>
    <t xml:space="preserve">МБОУ "Левженская СОШ" </t>
  </si>
  <si>
    <t>МБОУ "Пайгармская СОШ"</t>
  </si>
  <si>
    <t>МБОУ "Трускляйская СОШ"</t>
  </si>
  <si>
    <t>МБОУ "Красносельцовская СОШ"</t>
  </si>
  <si>
    <t>МБОУ "Сузгарьевская СОШ"</t>
  </si>
  <si>
    <t>МБОУ "Тат-Пишленская  СОШ"</t>
  </si>
  <si>
    <t xml:space="preserve">МБОУ "Дубенская СОШ" </t>
  </si>
  <si>
    <t xml:space="preserve">МБОУ "Явасская СОШ" </t>
  </si>
  <si>
    <t xml:space="preserve">МБОУ "Инсарская СОШ №1" </t>
  </si>
  <si>
    <t xml:space="preserve">МБОУ "Инсарская СОШ №2" </t>
  </si>
  <si>
    <t xml:space="preserve">МБОУ "Арх-Голицинская СОШ" </t>
  </si>
  <si>
    <t>МБОУ "Барашевская СОШ"</t>
  </si>
  <si>
    <t>МБОУ "Курташкинская СОШ"</t>
  </si>
  <si>
    <t>МОБУ "Гуляевская СОШ"</t>
  </si>
  <si>
    <t>МОБУ "Рождественская СОШ"</t>
  </si>
  <si>
    <t>МОУ "Старотеризморгская СОШ"</t>
  </si>
  <si>
    <t xml:space="preserve">МОУ "Новотроицкая СОШ" </t>
  </si>
  <si>
    <t>МОУ "Новоакшинская СОШ"</t>
  </si>
  <si>
    <t>МБОУ "Темниковская СОШ №1"</t>
  </si>
  <si>
    <t xml:space="preserve">МБОУ "Красносельцовская СОШ" </t>
  </si>
  <si>
    <t xml:space="preserve">МБОУ "Приреченская СОШ" </t>
  </si>
  <si>
    <t xml:space="preserve">МБОУ "Тат-Пишленская  СОШ" </t>
  </si>
  <si>
    <t xml:space="preserve">МОУ Мордовскопошатская СОШ им.В.В.Кирдяшкина </t>
  </si>
  <si>
    <t>МБОУ "Зубово-Полянская СОШ №1"</t>
  </si>
  <si>
    <t>МБОУ "Зубово-Полянская гимназия"</t>
  </si>
  <si>
    <t>МБОУ "Теньгушевская СОШ"</t>
  </si>
  <si>
    <t xml:space="preserve">МБОУ "Кишалинская СОШ" </t>
  </si>
  <si>
    <t xml:space="preserve">МБОУ "Атюрьевская СОШ №1" </t>
  </si>
  <si>
    <t xml:space="preserve">МБОУ "Атюрьевская СОШ №2" </t>
  </si>
  <si>
    <t xml:space="preserve">МБОУ "Курташкинская СОШ"  </t>
  </si>
  <si>
    <t xml:space="preserve">МБОУ "Большеберезниковская СОШ" </t>
  </si>
  <si>
    <t xml:space="preserve">МБОУ "Марьяновская СОШ" </t>
  </si>
  <si>
    <t xml:space="preserve">МБОУ "Кочетовская СОШ"  </t>
  </si>
  <si>
    <t>МОБУ "Кергудская ООШ"</t>
  </si>
  <si>
    <t>МБОУ "Семилейская СОШ"</t>
  </si>
  <si>
    <t>МОУ "Лямбирская СОШ №1"</t>
  </si>
  <si>
    <t>МБОУ "Лицей № 4"</t>
  </si>
  <si>
    <t xml:space="preserve">МБОУ "М.Козловская СОШ" </t>
  </si>
  <si>
    <t>МБОУ "СОШ № 10"</t>
  </si>
  <si>
    <t>МБОУ "Торбеевская СОШ №  3"</t>
  </si>
  <si>
    <t xml:space="preserve">МБОУ "Октябрьская СОШ" </t>
  </si>
  <si>
    <t>МОУ "Лицей" Ельниковского муниципального района</t>
  </si>
  <si>
    <t>МБОУ "Краснослободский многопрофильный лицей"  Краснослободского муниципального района</t>
  </si>
  <si>
    <t xml:space="preserve">МБОУ "Редкодубская  СОШ" </t>
  </si>
  <si>
    <t>МБОУ "Инсарская СОШ №1"</t>
  </si>
  <si>
    <t>МБОУ "Инсарская СОШ №2"</t>
  </si>
  <si>
    <t>МБОУ "Умётская СОШ"</t>
  </si>
  <si>
    <t>МОУ  Мордовскопошатская СОШ им. В.В.Кирдяшкина</t>
  </si>
  <si>
    <t xml:space="preserve">МБОУ "Поселковская средняя школа №1" </t>
  </si>
  <si>
    <t>|</t>
  </si>
  <si>
    <t>Краснослободский муниципальный район</t>
  </si>
  <si>
    <t>МБОУ «Краснослободский многопрофильный лицей» Краснослободского муниципального района</t>
  </si>
  <si>
    <t>МБОУ "Красноподгорная СОШ"</t>
  </si>
  <si>
    <t xml:space="preserve">МОБУ "Гуляевская ООШ" </t>
  </si>
  <si>
    <t>МБОУ "Ковылкинская СОШ имени Героя Советского Союза М.Г. Гуреева"</t>
  </si>
  <si>
    <t>МБОУ "Левженская СОШ"</t>
  </si>
  <si>
    <t>МБОУ "Красинская СОШ"</t>
  </si>
  <si>
    <t>МБОУ "Учхозская СОШ"</t>
  </si>
  <si>
    <t>МБОУ "Гуменская СОШ"</t>
  </si>
  <si>
    <t>МБОУ "Куликовская СОШ"</t>
  </si>
  <si>
    <t>МБОУ "Ромодановская СОШ №1"</t>
  </si>
  <si>
    <t xml:space="preserve">МБОУ "Красноподгорная СОШ" 
</t>
  </si>
  <si>
    <t>Участников, чел.</t>
  </si>
  <si>
    <t xml:space="preserve">Наименование ОО участников </t>
  </si>
  <si>
    <t>ППЭ</t>
  </si>
  <si>
    <t>МБОУ "Лесная ООШ"</t>
  </si>
  <si>
    <t>МБОУ "Озерная  ООШ"</t>
  </si>
  <si>
    <t>МБОУ "Парцинская ООШ"</t>
  </si>
  <si>
    <t>МБОУ "Ковылкинская СОШ № 4"</t>
  </si>
  <si>
    <t>МБОУ "Троицкая  СОШ имени Героя Советского Союза А.Г.Котова"</t>
  </si>
  <si>
    <t>МБОУ " Темниковская СОШ имени Героя Советского Союза А.И. Семикова "</t>
  </si>
  <si>
    <t>МБОУ "Андреевская ООШ"</t>
  </si>
  <si>
    <t>МБОУ "Темниковская СОШ имени Героя Советского Союза А.И. Семикова"</t>
  </si>
  <si>
    <t>МБОУ "Урейская ООШ"</t>
  </si>
  <si>
    <t>МБОУ "Отрадненская ООШ"</t>
  </si>
  <si>
    <t>ГБОУ РМ "Шейн_Майданская школа-интернат"</t>
  </si>
  <si>
    <t>МОУ Стародевиченская СОШ</t>
  </si>
  <si>
    <t>МБОУ "Озёрная ООШ"</t>
  </si>
  <si>
    <t xml:space="preserve">МБОУ "Селищинская  СОШ" 
</t>
  </si>
  <si>
    <t>МБОУ "Ромодановская СОШ №2"</t>
  </si>
  <si>
    <t>МОУ "Мельцанская СОШ" им Е. Д. Трубкиной</t>
  </si>
  <si>
    <t>МБОУ "Ромодановская СОШ №3"</t>
  </si>
  <si>
    <t xml:space="preserve">МБОУ "Потьминская СОШ" </t>
  </si>
  <si>
    <t xml:space="preserve">МБОУ   "Теньгушевская СОШ" </t>
  </si>
  <si>
    <t>МБОУ "Темниковская СОШ имени Героя Советского Союза А.И Семикова"</t>
  </si>
  <si>
    <t>МБОУ "Гуменская СОШ" Краснослободского муниципального района</t>
  </si>
  <si>
    <t xml:space="preserve">Наименование ОО участников 
</t>
  </si>
  <si>
    <t>№ п/п</t>
  </si>
  <si>
    <t>МБОУ " Ардатовская станционная ООШ"</t>
  </si>
  <si>
    <t>МБОУ "Кочкуровская СОШ имени Народного учителя СССР Дергачева С.И."</t>
  </si>
  <si>
    <t>МБОУ "Поводимовская СОШ имени Героя Социалистического Труда Н.М. Суродеева"</t>
  </si>
  <si>
    <t>МБОУ "Вышинская ООШ"</t>
  </si>
  <si>
    <t>МБОУ "Вадово-Селищенская СОШ"</t>
  </si>
  <si>
    <t>ГБОУ РМ "Кочелаевская школа-интернат"</t>
  </si>
  <si>
    <t xml:space="preserve">МБОУ  "Красноподгорная СОШ им. П.М.Волкова" </t>
  </si>
  <si>
    <t>МБОУ "Трускляйская  СОШ"</t>
  </si>
  <si>
    <t>МОУ "Старошайговская СОШ"</t>
  </si>
  <si>
    <t>МБОУ "Торбеевская СОШ №  1"</t>
  </si>
  <si>
    <t>МОУ "Лицей" Ельниковского муниципального район</t>
  </si>
  <si>
    <t>МБОУ "Инсарская  СОШ №2"  Инсарского муниципального района</t>
  </si>
  <si>
    <t>МБОУ "Торбеевская средня общеобразовательная школа №3"  Торбеевского муниципального района</t>
  </si>
  <si>
    <t>МБОУ "Торбеевская средня общеобразовательная школа №1"  Торбеевского муниципального района</t>
  </si>
  <si>
    <t>Чамзинский муниципальный район</t>
  </si>
  <si>
    <t>МБОУ "Ардатовская СОШ" Ардатсовкого муниципального района</t>
  </si>
  <si>
    <t>МБОУ "Тургеневская СОШ" Ардатсовкого муниципального района</t>
  </si>
  <si>
    <t>ГБОУ  РМ "Шейн-Майданская санаторная школа-интернат"</t>
  </si>
  <si>
    <t>МБОУ "Ново-Выселская СОШ"</t>
  </si>
  <si>
    <t>МБОУ "Тарханско-Потьминская ООШ"</t>
  </si>
  <si>
    <t>ГКОУ РМ "Ширингушская школа-интернат"</t>
  </si>
  <si>
    <t>МБОУ "Зубово-Полянская ООШ"</t>
  </si>
  <si>
    <t>МБОУ "Мордовско-Полянская ООШ"</t>
  </si>
  <si>
    <t>МБОУ "Русско-Паёвская СОШ"</t>
  </si>
  <si>
    <t>МБОУ "Ковылкинская СОШ №  им. Героя Советского Союза М.Г. Гуреева"</t>
  </si>
  <si>
    <t>МБОУ "Темниковская СОШ имени Героя Советского Союза А.И. Семикова" Темниковского муниципального района</t>
  </si>
  <si>
    <t>МБОУ "Темниковская СОШ имени Героя Советского Союза А.И.Семикова"</t>
  </si>
  <si>
    <t xml:space="preserve"> МБОУ "Комсомольская СОШ№3"</t>
  </si>
  <si>
    <t>Атяшевский муниципальный район</t>
  </si>
  <si>
    <t>Большеберезниковский муниципальный  район</t>
  </si>
  <si>
    <t>Большеигнатовский муниципальный  район</t>
  </si>
  <si>
    <t>МБОУ "Ардатовская станционная ООШ"</t>
  </si>
  <si>
    <t>ГБОУ РМ "Ардатовская общеобразовательная школа-интернат для детей с нарушениями зрения"</t>
  </si>
  <si>
    <t>МБОУ " Перевесьевская ООШ"</t>
  </si>
  <si>
    <t>МАОУ"Козловская СШ"</t>
  </si>
  <si>
    <t>МБОУ " Темниковская СОШ имени Героя Советского Союза А.И. Семикова " Темниковского муниципального района</t>
  </si>
  <si>
    <t xml:space="preserve">МБОУ "Тургеневская СОШ" </t>
  </si>
  <si>
    <t xml:space="preserve">МБОУ " Поселковская СШ №1"  </t>
  </si>
  <si>
    <t>Большеберезниковский муниципальный район</t>
  </si>
  <si>
    <t xml:space="preserve">МБОУ "Большеберезниковская СОШ"  </t>
  </si>
  <si>
    <t xml:space="preserve">МБОУ "Умётская СОШ" </t>
  </si>
  <si>
    <t xml:space="preserve">МБОУ "Инсарская СОШ №2"  </t>
  </si>
  <si>
    <t xml:space="preserve">МБОУ "Ромодановская  СОШ №3" </t>
  </si>
  <si>
    <t xml:space="preserve">МБОУ "Арх-Голицинская  СОШ" </t>
  </si>
  <si>
    <t>МБОУ" Темнковская СОШ имени Героя Советского Союза А.И.Семикова" Темниковского муниципльного района</t>
  </si>
  <si>
    <t>Ичалковский  муниципальный район</t>
  </si>
  <si>
    <t>Кочкуровский муниципальный район</t>
  </si>
  <si>
    <t>Теньгушевский  муниципальный район</t>
  </si>
  <si>
    <t>МБОУ "Гимназия №1"</t>
  </si>
  <si>
    <t>МБОУ "Торбеевская СОШ 3"</t>
  </si>
  <si>
    <t xml:space="preserve">МБОУ "Пайгармская СОШ" </t>
  </si>
  <si>
    <t>МБОУ "Шишкеевская СОШ"</t>
  </si>
  <si>
    <t>0001</t>
  </si>
  <si>
    <t>ГБ ОУ РМ "Ардатовская общеобразовательная школа-интернат для детей с нарушениями зрения"</t>
  </si>
  <si>
    <t>Дубенский  муниципальный район</t>
  </si>
  <si>
    <t>МБОУ "Темниковская СОШ имени Героя Советского Союза А.И.Семикова" Темниковсого муниципального района</t>
  </si>
  <si>
    <t>Темиковский муниципальный район</t>
  </si>
  <si>
    <t>МБОУ "Дракинская СОШ"</t>
  </si>
  <si>
    <t>МБОУ "Ковылкинская СОШ №2"</t>
  </si>
  <si>
    <t>МБОУ "Ковылкинская СОШ №3"</t>
  </si>
  <si>
    <t>МБОУ "Ковылкинская СОШ №4"</t>
  </si>
  <si>
    <t>МБОУ "Троицкая СОШ им. Героя Советского Союза А.Г. Котова"</t>
  </si>
  <si>
    <t>МОУ "Мельцанская СОШ им. Е.Д. Трубкиной"ОШ"</t>
  </si>
  <si>
    <t xml:space="preserve">МБОУ "Варжеляйская СОШ" </t>
  </si>
  <si>
    <t>Ельниковский муниципальный  район</t>
  </si>
  <si>
    <t xml:space="preserve">МБОУ "Русско-Паёвская СОШ"  </t>
  </si>
  <si>
    <t>МБОУ  "Кочелаевская СОШ"</t>
  </si>
  <si>
    <t xml:space="preserve">МБОУ "Сабаевская СОШ" </t>
  </si>
  <si>
    <t>МБОУ "Селищинская  ООШ"</t>
  </si>
  <si>
    <t>МБОУ "Ромодановская СОШ №2 "</t>
  </si>
  <si>
    <t>МБОУ "Андреевсая ООШ"</t>
  </si>
  <si>
    <t>МБОУ "Центр образования - СОШ № 12" Рузаевского  муниципального района</t>
  </si>
  <si>
    <t>МБОУ "Торбеевская СОШ №3"</t>
  </si>
  <si>
    <t xml:space="preserve">МБОУ "Темниковская СОШ имени Героя Советского Союза А.И. Семикова" </t>
  </si>
  <si>
    <t>МБОУ "Ардатовская  СОШ"</t>
  </si>
  <si>
    <t>ГБОУ  РМ "Республиканский лицей для одаренных детей"</t>
  </si>
  <si>
    <t>МОУ «Лицей №25» г.о. Саранск</t>
  </si>
  <si>
    <t>МАОУ "СОШ №10" г.о. Саранск</t>
  </si>
  <si>
    <t>МОУ "Лицей №31"</t>
  </si>
  <si>
    <t>МОУ  «Николаевская СОШ»  г.о. Саранск</t>
  </si>
  <si>
    <t>МОУ "Николаевская СОШ"</t>
  </si>
  <si>
    <t>МОУ  «СОШ №32» г.о.Саранск</t>
  </si>
  <si>
    <t>МОУ  «Луховский Лицей» г.о. Саранск</t>
  </si>
  <si>
    <t>МОУ "Лицей №43" г.о. Саранск</t>
  </si>
  <si>
    <t>МОУ "Лицей №7"</t>
  </si>
  <si>
    <t>МОУ  «Гимназия №20» г.о. Саранск</t>
  </si>
  <si>
    <t>МОУ  «Гимназия №19» г.о. Саранск</t>
  </si>
  <si>
    <t>МОУ  «Гимназия №29» г.о. Саранск</t>
  </si>
  <si>
    <t>МОУ "Гимназия №23"</t>
  </si>
  <si>
    <t>МОУ "Луховский лицей" г.о. Саранск</t>
  </si>
  <si>
    <t>МОУ "Зыковская СОШ" г.о. Саранск</t>
  </si>
  <si>
    <t>МОУ  «Ялгинская СОШ" г.о. Саранск</t>
  </si>
  <si>
    <t>МОУ «Гимназия №23» г.о. Саранск</t>
  </si>
  <si>
    <t>МОУ "Гимназия №20" г.о. Саранск</t>
  </si>
  <si>
    <t xml:space="preserve">ДОПОЛНИТЕЛЬНЫЙ ДЕНЬ 14.06.2024  г. </t>
  </si>
  <si>
    <t>ДОПОЛНИТЕЛЬНЫЙ ДЕНЬ 14.06.2024 г.</t>
  </si>
  <si>
    <t xml:space="preserve">Пункты проведения  ОГЭ  по предмету
ЛИТЕРАТУРА 14.06.2024 г.
</t>
  </si>
  <si>
    <t xml:space="preserve">Пункты проведения  ОГЭ  по предмету
МАТЕМАТИКА 06.06.2024 г.
</t>
  </si>
  <si>
    <t>Пункты проведения  ОГЭ  по предмету
ИСТОРИЯ 30.05.2024 г./25.06.2024 г.</t>
  </si>
  <si>
    <t xml:space="preserve">Пункты проведения  ОГЭ по предмету
ФИЗИКА 30.05.2024 г. /14.06.2024 г. </t>
  </si>
  <si>
    <t>Пункты проведения  ОГЭ по предмету
БИОЛОГИЯ 27.05.2024 г. /14.06.2024 г.</t>
  </si>
  <si>
    <t xml:space="preserve">Пункты проведения  ОГЭ  по предмету
ХИМИЯ 27.05.2024 г./30.05.2024 г.
</t>
  </si>
  <si>
    <t>ДОПОЛНИТЕЛЬНЫЙ ДЕНЬ 30.05.2024</t>
  </si>
  <si>
    <t xml:space="preserve">Пункты проведения  ОГЭ по предмету
АНГЛИЙСКИЙ ЯЗЫК  
21.05.2024 г. письменная часть
</t>
  </si>
  <si>
    <t xml:space="preserve">Пункты проведения  ОГЭ по предмету
АНГЛИЙСКИЙ ЯЗЫК  
22.05.2024 г. устная часть
</t>
  </si>
  <si>
    <t xml:space="preserve">Пункты проведения  ОГЭ по предмету
НЕМЕЦКИЙ ЯЗЫК 
21.05.2024 г. письменная часть/ 22.05.2024 г.  устная часть
</t>
  </si>
  <si>
    <t>МБОУ "Атяшевская средняя школа"</t>
  </si>
  <si>
    <t>МБОУ "Аловская средняя школа"</t>
  </si>
  <si>
    <t>МБОУ"Поселковская средняя школа №1"</t>
  </si>
  <si>
    <t>МБОУ "Сабанчеевская средняя школа"</t>
  </si>
  <si>
    <t>МБОУ "Поселковская  средняя школа №2"</t>
  </si>
  <si>
    <t>МБОУ "Большеманадышская средняя школа"</t>
  </si>
  <si>
    <t>МАОУ "Козловская средняя школа"</t>
  </si>
  <si>
    <t>МБОУ "Зубово-Полянская СОШ  им. Героя Советского Союза имени И.Г Парамонова"</t>
  </si>
  <si>
    <t>МБОУ "Уметская СОШ"</t>
  </si>
  <si>
    <t/>
  </si>
  <si>
    <t>МБОУ "Молочницкая СОШ"</t>
  </si>
  <si>
    <t>МОБУ "Оброченская СОШ им. Ф.В. Ванина"</t>
  </si>
  <si>
    <t>МБОУ "Ковылкинская СОШ им. генерал-лейтенанта И.А. Арапова"</t>
  </si>
  <si>
    <t>МБОУ "Сивинская  ООШ"</t>
  </si>
  <si>
    <t>МОУ "Николаевская ООШ"</t>
  </si>
  <si>
    <t>МОУ "Лопатинская ООШ"</t>
  </si>
  <si>
    <t>МБОУ"Белозерьевская СОШ"</t>
  </si>
  <si>
    <t xml:space="preserve">МБОУ Хованщинская СОШ" </t>
  </si>
  <si>
    <t>МОУ "Старотеризморгская  СОШ" ( ППЭ на дому)</t>
  </si>
  <si>
    <t>МОУ "Старотеризморгская  СОШ"</t>
  </si>
  <si>
    <t xml:space="preserve">МБОУ "Теньгушевская СОШ" </t>
  </si>
  <si>
    <t xml:space="preserve">МБОУ "Барашевская СОШ" </t>
  </si>
  <si>
    <t>МБОУ "Больше - Маресевская СОШ"</t>
  </si>
  <si>
    <t xml:space="preserve">Пункты проведения  ОГЭ  по предмету
РУССКИЙ ЯЗЫК 03.06.2024 г./24.06.2024 г.
</t>
  </si>
  <si>
    <t>МБОУ "Ковылкинская СОШ им.генерал-лейтенанта И.А. Арапова"</t>
  </si>
  <si>
    <t>МБОУ "Троицкая СОШ им.Героя Советского Союза А.Г. Котова"</t>
  </si>
  <si>
    <t xml:space="preserve">МБОУ  "Барашевская СОШ" </t>
  </si>
  <si>
    <t xml:space="preserve">МБОУ " Атяшевская средняя школа" </t>
  </si>
  <si>
    <t xml:space="preserve">МБОУ " Сабанчеевская СШ"  </t>
  </si>
  <si>
    <r>
      <rPr>
        <sz val="12"/>
        <color theme="1"/>
        <rFont val="Times New Roman"/>
        <family val="1"/>
        <charset val="204"/>
      </rPr>
      <t>МБОУ "Зубово-Полянская СОШ  им. Героя Советского Союза имени И.Г Парамонова"</t>
    </r>
  </si>
  <si>
    <t>МБОУ "Ковылкинская СОШ им.генерал-лейтенанта И.А. Арапова""</t>
  </si>
  <si>
    <t>МОУ " Атемарская СОШ"</t>
  </si>
  <si>
    <t xml:space="preserve">МБОУ "Жуковская СОШ" </t>
  </si>
  <si>
    <t>МБОУ "Атюрьевская  СОШ №2"</t>
  </si>
  <si>
    <t>МБОУ "Атюрьевская  СОШ №1"</t>
  </si>
  <si>
    <t>МБОУ "Атяшевская  средняя школа"</t>
  </si>
  <si>
    <t>МБОУ "Покров-Селищенская ООШ"</t>
  </si>
  <si>
    <t xml:space="preserve">МБОУ "Русско-Паёвская СОШ" </t>
  </si>
  <si>
    <t>МОУ " Берсеневская СОШ"</t>
  </si>
  <si>
    <t>МОУ " Татарско-Тавлинская ООШ"</t>
  </si>
  <si>
    <t xml:space="preserve">МБОУ «Ромодановская СОШ №2» </t>
  </si>
  <si>
    <t>МБОУ "Салазгорьская СОШ"</t>
  </si>
  <si>
    <t>МБОУ "Комсомольская СОШ №1"</t>
  </si>
  <si>
    <t>МБОУ "Комсомольская СОШ №2"</t>
  </si>
  <si>
    <t>МБОУ  "Большеманадышская средняя школа"</t>
  </si>
  <si>
    <t>МАОУ"Козловская средняя школа"</t>
  </si>
  <si>
    <t>Атяшеский муниципальный район</t>
  </si>
  <si>
    <t xml:space="preserve">МБОУ "Большеманадышская средняя школа" </t>
  </si>
  <si>
    <t>МБОУ "Поселковская средняя школа №2"</t>
  </si>
  <si>
    <t>МБОУ "Большеигнатовская  СОШ"</t>
  </si>
  <si>
    <r>
      <rPr>
        <sz val="12"/>
        <rFont val="Times New Roman"/>
      </rPr>
      <t>МБОУ "Зубово-Полянская СОШ  им. Героя Советского Союза имени И.Г Парамонова"</t>
    </r>
  </si>
  <si>
    <t>МБОУ "Молочницкая ООШ"</t>
  </si>
  <si>
    <t>Зубово-Полянский муниципальный район</t>
  </si>
  <si>
    <r>
      <rPr>
        <sz val="12"/>
        <color rgb="FF000000"/>
        <rFont val="Times New Roman"/>
        <family val="1"/>
        <charset val="204"/>
      </rPr>
      <t>МБОУ "Зубово-Полянская гимназия "</t>
    </r>
  </si>
  <si>
    <r>
      <rPr>
        <sz val="12"/>
        <color rgb="FF000000"/>
        <rFont val="Times New Roman"/>
        <family val="1"/>
        <charset val="204"/>
      </rPr>
      <t>МБОУ "Зубово-Полянская СОШ  им. Героя Советского Союза имени И.Г Парамонова"</t>
    </r>
  </si>
  <si>
    <t xml:space="preserve">МБОУ " Сиалеевско-Пятинская СОШ"  </t>
  </si>
  <si>
    <t xml:space="preserve">МОБУ "Оброченская СОШ им. Ф.В. Ванина" </t>
  </si>
  <si>
    <t>МОУ " Лямбирская СОШ №2"</t>
  </si>
  <si>
    <t>МОУ " Аксеновская СОШ"</t>
  </si>
  <si>
    <t>МОУ " Александровская СОШ"</t>
  </si>
  <si>
    <t>МОУ " Большеелховская СОШ"</t>
  </si>
  <si>
    <t>МОУ " Пензятская СОШ"</t>
  </si>
  <si>
    <t>МОУ " Первомайская СОШ"</t>
  </si>
  <si>
    <t>МОУ " Лопатинская ООШ"</t>
  </si>
  <si>
    <t>МОУ " Николаевская ООШ"</t>
  </si>
  <si>
    <t>МОУ " Черемишевская ООШ"</t>
  </si>
  <si>
    <t xml:space="preserve">МБОУ "Тат-Пишленская СОШ" </t>
  </si>
  <si>
    <t>МБОУ "Торбеевская  ООШ"</t>
  </si>
  <si>
    <t>Атюрьевский  муниципальный район</t>
  </si>
  <si>
    <t>МБОУ "Атюрьевская СОШ №2"</t>
  </si>
  <si>
    <t>Атяшевский  муниципальный район</t>
  </si>
  <si>
    <t>МБОУ "Сабаевская СОШ"</t>
  </si>
  <si>
    <t>МБОУ "Сивинская ООШ"</t>
  </si>
  <si>
    <t>МОУ " Кривозерьевская СОШ"</t>
  </si>
  <si>
    <t>Ромодановский  муниципальный район</t>
  </si>
  <si>
    <t xml:space="preserve">МБОУ "Лицей №4" </t>
  </si>
  <si>
    <t>МБОУ "Торбеевская СОШ №1"</t>
  </si>
  <si>
    <t>МБОУ "РусскоПаёвская СОШ"</t>
  </si>
  <si>
    <t>МОУ " Лямбирская СОШ №1"</t>
  </si>
  <si>
    <t>МОУ "Большеелховская СОШ"</t>
  </si>
  <si>
    <t>МОУ " Первомайская  СОШ"</t>
  </si>
  <si>
    <t>МОУ "Лямбирская СОШ №2"</t>
  </si>
  <si>
    <t>МОУ " Атемарскя СОШ"</t>
  </si>
  <si>
    <t>МБОУ "СОШ 8 "</t>
  </si>
  <si>
    <t>МБОУ "СОШ 17 "</t>
  </si>
  <si>
    <t>Темниковский  муниципальный район</t>
  </si>
  <si>
    <t>Теньгушевский  муниципальный  район</t>
  </si>
  <si>
    <t>МБОУ "Теньгушевская  СОШ"</t>
  </si>
  <si>
    <t>МБОУ "Краснопольская ООШ"</t>
  </si>
  <si>
    <t>МБОУ "Ардатовская СОШ" Ардатовского муниципального района</t>
  </si>
  <si>
    <t xml:space="preserve"> "МБОУ Большеберезниковская СОШ"</t>
  </si>
  <si>
    <t xml:space="preserve">Ельниковский муниципальный район </t>
  </si>
  <si>
    <t>МБОУ "Озерная ООШ"</t>
  </si>
  <si>
    <r>
      <rPr>
        <sz val="12"/>
        <color rgb="FF000000"/>
        <rFont val="Times New Roman"/>
      </rPr>
      <t>МБОУ "Зубово-Полянская гимназия"</t>
    </r>
  </si>
  <si>
    <r>
      <rPr>
        <sz val="12"/>
        <color theme="1"/>
        <rFont val="Times New Roman"/>
      </rPr>
      <t>МБОУ "Зубово-Полянская СОШ  им. Героя Советского Союза имени И.Г Парамонова"</t>
    </r>
  </si>
  <si>
    <r>
      <rPr>
        <sz val="12"/>
        <color rgb="FF000000"/>
        <rFont val="Times New Roman"/>
      </rPr>
      <t>МБОУ "Зубово-Полянская ООШ"</t>
    </r>
  </si>
  <si>
    <r>
      <rPr>
        <sz val="12"/>
        <color rgb="FF000000"/>
        <rFont val="Times New Roman"/>
      </rPr>
      <t>МБОУ "Ясно-Полянская ООШ"</t>
    </r>
  </si>
  <si>
    <t>МБОУ  "Латышовская СОШ"</t>
  </si>
  <si>
    <t>Ковылкинский  муниципальный район</t>
  </si>
  <si>
    <t>МОУ " Саловская СОШ"</t>
  </si>
  <si>
    <t>МБОУ "Хованщинская  СОШ"</t>
  </si>
  <si>
    <t xml:space="preserve">МОУ "Старотеризморгская  СОШ" </t>
  </si>
  <si>
    <t>МОУ "Старошайговская  СОШ"</t>
  </si>
  <si>
    <t>МБОУ "Варжеляйская  СОШ"</t>
  </si>
  <si>
    <t>Торбеевский  муниципальный район</t>
  </si>
  <si>
    <t>№п/п</t>
  </si>
  <si>
    <t>МБОУ "Атюрьевская СОШ №1"</t>
  </si>
  <si>
    <t xml:space="preserve"> МБОУ "СОШ №5" Рузаевского муниципального района</t>
  </si>
  <si>
    <t>МБОУ "СОШ №5"</t>
  </si>
  <si>
    <t xml:space="preserve"> МБОУ "Комсомольская СОШ №3"</t>
  </si>
  <si>
    <t>МБОУ "Комсомольская СОШ №3"</t>
  </si>
  <si>
    <t>МБОУ "Лицей №1" р.п. Чамзинка</t>
  </si>
  <si>
    <t>МБОУ "Чамзинская СОШ №2"</t>
  </si>
  <si>
    <t>МБОУ "Гимназия  №1"</t>
  </si>
  <si>
    <t>МБОУ "Ковылкинская СОШ №им. Героя Советского Союза М.Г. Гуреева"</t>
  </si>
  <si>
    <t xml:space="preserve">МБОУ "Гимназия №1" </t>
  </si>
  <si>
    <t>МБОУ "СОШ №8"</t>
  </si>
  <si>
    <t>МБОУ "СОШ №10"</t>
  </si>
  <si>
    <t xml:space="preserve">МБОУ "Комсомольская СОШ №1" </t>
  </si>
  <si>
    <t xml:space="preserve">МБОУ "Комсомольская СОШ №2" </t>
  </si>
  <si>
    <t xml:space="preserve">МБОУ "Гимназия №1"  </t>
  </si>
  <si>
    <t xml:space="preserve">МБОУ "Ковылкинская СОШ №2" </t>
  </si>
  <si>
    <t xml:space="preserve">МБОУ "Ковылкинская СОШ №4" </t>
  </si>
  <si>
    <t xml:space="preserve">МБОУ «Ромодановская СОШ №1» </t>
  </si>
  <si>
    <t xml:space="preserve"> МБОУ "Центр образования - СОШ №12" Рузаевского  муниципального района</t>
  </si>
  <si>
    <t xml:space="preserve">МБОУ "СОШ №7" </t>
  </si>
  <si>
    <t xml:space="preserve">МБОУ "СОШ №8" </t>
  </si>
  <si>
    <t xml:space="preserve">МБОУ "СОШ №10" </t>
  </si>
  <si>
    <t xml:space="preserve">МБОУ "Центр образования - СОШ №12" </t>
  </si>
  <si>
    <t>МОУ  «Лицей №43» г.о. Саранск</t>
  </si>
  <si>
    <t>МОУ  «Лицей №4» г.о. Саранск</t>
  </si>
  <si>
    <t>МОУ  «Лицей №7» г.о. Саранск</t>
  </si>
  <si>
    <t>МОУ "СОШ №36" г.о. Саранск</t>
  </si>
  <si>
    <t>МОУ  «Лицей №31» г.о. Саранск</t>
  </si>
  <si>
    <t xml:space="preserve"> МБОУ "СОШ №10" Рузаевского  муниципального района</t>
  </si>
  <si>
    <t xml:space="preserve">МБОУ "СОШ№5"  </t>
  </si>
  <si>
    <t>МБОУ "Центр образования - СОШ №12" Рузаевского  муниципального района</t>
  </si>
  <si>
    <t>МБОУ  "Поселковская средняя школа №1"</t>
  </si>
  <si>
    <t xml:space="preserve">МБОУ "СОШ №9" </t>
  </si>
  <si>
    <t>МОУ "СОШ №9"г.о. Саранск</t>
  </si>
  <si>
    <t>МОУ «ЦО "Тавла" - СОШ №17» г.о. Саранск</t>
  </si>
  <si>
    <t xml:space="preserve">МБОУ "СОШ №5" </t>
  </si>
  <si>
    <t>МБОУ "Ковылкинская СОШ  №4"</t>
  </si>
  <si>
    <t xml:space="preserve"> МБОУ "СОШ №5" Рузаевского  муниципального района</t>
  </si>
  <si>
    <t xml:space="preserve">МБОУ "СОШ №17" </t>
  </si>
  <si>
    <t xml:space="preserve">МБОУ "Центр образования -СОШ №12"" </t>
  </si>
  <si>
    <t>МБОУ "Поселковская  средняя школа №1"</t>
  </si>
  <si>
    <t>МБОУ "Гимназия №1"  Ковылкинского муниципального района</t>
  </si>
  <si>
    <t xml:space="preserve"> МБОУ "Лицей №4" Рузаевского  муниципального района</t>
  </si>
  <si>
    <t xml:space="preserve">МБОУ  "Торбеевская СОШ №3" </t>
  </si>
  <si>
    <t>МОУ "СОШ с №40"г.о. Саранск</t>
  </si>
  <si>
    <t>МОУ  «СОШ №36»  г.о. Саранск: 9В, 9Г</t>
  </si>
  <si>
    <t>МОУ "СОШ №11"г.о. Саранск</t>
  </si>
  <si>
    <t>МОУ  «СОШ №40»  г.о. Саранск</t>
  </si>
  <si>
    <t>МОУ  «СОШ №13»  г.о. Саранск</t>
  </si>
  <si>
    <t>МОУ  «СОШ №28»  г.о. Саранск</t>
  </si>
  <si>
    <t>МОУ  «СОШ №36»  г.о. Саранск: 9К</t>
  </si>
  <si>
    <t>МОУ  «СОШ №30»  г.о. Саранск</t>
  </si>
  <si>
    <t>МОУ "СОШ с УИОП №30" г.о. Саранск</t>
  </si>
  <si>
    <t>МОУ  «СОШ №36»  г.о. Саранск: 9А</t>
  </si>
  <si>
    <t>МОУ  «СОШ №32»  г.о. Саранск: 9А, 9Б</t>
  </si>
  <si>
    <t>МОУ  «СОШ №11»  г.о. Саранск</t>
  </si>
  <si>
    <t>МОУ "СОШ №2" г.о. Саранск</t>
  </si>
  <si>
    <t>МОУ "Лицей №4"г.о. Саранск</t>
  </si>
  <si>
    <t>МОУ  «СОШ №18»  г.о. Саранск</t>
  </si>
  <si>
    <t>МОУ  «СОШ №16»  г.о. Саранск</t>
  </si>
  <si>
    <t>МОУ "СОШ с УИОП №16"г.о. Саранск</t>
  </si>
  <si>
    <t>МОУ  «СОШ №9»  г.о. Саранск, 9А</t>
  </si>
  <si>
    <t>МОУ  «СОШ №39»  г.о. Саранск, 9А, 9В</t>
  </si>
  <si>
    <t>МОУ  «СОШ №9»  г.о. Саранск, 9Б</t>
  </si>
  <si>
    <t>МОУ  «СОШ №6»  г.о. Саранск</t>
  </si>
  <si>
    <t>МОУ  «СОШ №39»  г.о. Саранск, 9Б, 9Г</t>
  </si>
  <si>
    <t>МОУ  «Гимназия №23»  г.о. Саранск</t>
  </si>
  <si>
    <t>МОУ  «СОШ №8»  г.о. Саранск</t>
  </si>
  <si>
    <t>МОУ  «СОШ №33»  г.о. Саранск</t>
  </si>
  <si>
    <t>МОУ " СОШ  №33" г.о. Саранск</t>
  </si>
  <si>
    <t>МОУ  «СОШ с УИОП №24»  г.о. Саранск</t>
  </si>
  <si>
    <t>МОУ  «СОШ №5»  г.о. Саранск</t>
  </si>
  <si>
    <t>МОУ  «СОШ №35»  г.о. Саранск</t>
  </si>
  <si>
    <t>МОУ "СОШ №35" г.о. Саранск</t>
  </si>
  <si>
    <t>МОУ  «СОШ №41»  г.о. Саранск</t>
  </si>
  <si>
    <t>МОУ  «СОШ №38»  г.о. Саранск</t>
  </si>
  <si>
    <t>МОУ "СОШ №27" г.о. Саранск</t>
  </si>
  <si>
    <t>МОУ  «СОШ №1»  г.о. Саранск</t>
  </si>
  <si>
    <t>МОУ  «СОШ №25»  г.о. Саранск</t>
  </si>
  <si>
    <t>МОУ  «СОШ №27»  г.о. Саранск: 9Г, 9КБ</t>
  </si>
  <si>
    <t>МАОУ  «СОШ №10»  г.о. Саранск</t>
  </si>
  <si>
    <t>МОУ "Лицей №31" г.о. Саранск</t>
  </si>
  <si>
    <t>МОУ  «СОШ №27»  г.о. Саранск: 9В, 9КА</t>
  </si>
  <si>
    <t>МОУ  «СОШ №37»  г.о. Саранск</t>
  </si>
  <si>
    <t xml:space="preserve"> МБОУ "Ромодановская СОШ №2"</t>
  </si>
  <si>
    <t xml:space="preserve">МБОУ  "Инсарская  СОШ №2" </t>
  </si>
  <si>
    <t>МБОУ "Центр образования- СОШ №12" Рузаевского муниципального района</t>
  </si>
  <si>
    <t>МБОУ "СОШ №7"</t>
  </si>
  <si>
    <t>МБОУ "СОШ №10" Рузаевского  муниципального района</t>
  </si>
  <si>
    <t>МБОУ "Лицей №4"</t>
  </si>
  <si>
    <t>МБОУ "СОШ №9"</t>
  </si>
  <si>
    <t>МБОУ "ЦО-СОШ №12"</t>
  </si>
  <si>
    <t>МБОУ "СОШ №10" Рузаевского муниципального района</t>
  </si>
  <si>
    <t xml:space="preserve"> МБОУ "Торбеевская СОШ №3"</t>
  </si>
  <si>
    <t xml:space="preserve">МБОУ "Торбеевская СОШ №3" </t>
  </si>
  <si>
    <t xml:space="preserve">МБОУ "Поселковская средняя школа №1" Атяшевского муниципального района </t>
  </si>
  <si>
    <t>МБОУ "Ковылкинская СОШ №4"  Ковылкинского муницпального района</t>
  </si>
  <si>
    <t>МБОУ "СОШ №5" Рузаевского муниципального района</t>
  </si>
  <si>
    <t>МБОУ "Гимназия №1" Рузаевского муниципального района</t>
  </si>
  <si>
    <t>МБОУ "Лицей №4" Рузаевского муниципального района</t>
  </si>
  <si>
    <t>МБОУ "СОШ №7" Рузаевского муниципального района</t>
  </si>
  <si>
    <t>МБОУ "СОШ №8" Рузаевского муниципального района</t>
  </si>
  <si>
    <t xml:space="preserve">МБОУ "Комсомольская СОШ №3" </t>
  </si>
  <si>
    <t>МБОУ "Центр образования -СОШ №12"  Рузаевского  муниципального района</t>
  </si>
  <si>
    <t>МБОУ  "ОЦ "Краснослободская СОШ №1"</t>
  </si>
  <si>
    <t>МБОУ "СОШ  №17"</t>
  </si>
  <si>
    <t xml:space="preserve"> МБОУ "СОШ №10" Рузаевского муниципального района</t>
  </si>
  <si>
    <t>МБОУ "СОШ  №9"</t>
  </si>
  <si>
    <t>МБОУ "Центр образования- СОШ  №12"</t>
  </si>
  <si>
    <t>МОУ"Лямбирская СОШ №1"</t>
  </si>
  <si>
    <t xml:space="preserve">МБОУ  "ОЦ "Краснослободская СОШ №1" </t>
  </si>
  <si>
    <t xml:space="preserve">МБОУ  "Краснослободская СОШ №1" </t>
  </si>
  <si>
    <t>МБОУ "Атьминская  СОШ"</t>
  </si>
  <si>
    <t xml:space="preserve">МОУ "Старошайговская СОШ" </t>
  </si>
  <si>
    <t>Пункты проведения  ОГЭ  по предмету
ОБЩЕСТВОЗНАНИЕ  27.05.2024 г. / 10.06.2024 г.</t>
  </si>
  <si>
    <t>ДОПОЛНИТЕЛЬНЫЙ ДЕНЬ 10.06.2024 г.</t>
  </si>
  <si>
    <t xml:space="preserve">Пункты проведения  ОГЭ  по предмету
ИНФОРМАТИКА и ИКТ  27.05.2024 г. / 10.06.2024 г. / 14.06.2024 г. </t>
  </si>
  <si>
    <t xml:space="preserve">Пункты проведения  ОГЭ  по предмету
ГЕОГРАФИЯ  30.05.2024 г. / 10.06.2024 г.
</t>
  </si>
  <si>
    <t>ДОПОЛНИТЕЛЬНЫЙ ДЕНЬ 10.06.2024</t>
  </si>
  <si>
    <t xml:space="preserve">САРАНСК </t>
  </si>
  <si>
    <t>МБОУ "Кочкуровская СОШ" Кочкуровского муниципального района</t>
  </si>
  <si>
    <t>МБОУ "Семилейская СОШ" Кочкуровского муниципального района</t>
  </si>
  <si>
    <t>МОУ " Атемарская СОШ" Лямбирского муниципального района</t>
  </si>
  <si>
    <t>МОБУ "Кемлянская СОШ" Ичалковского муниципального района</t>
  </si>
  <si>
    <t>МБОУ "Ромодановская СОШ №1" Ромодановского мунмцмпального района</t>
  </si>
  <si>
    <t>САРАНСК</t>
  </si>
  <si>
    <t>МБОУ "Дубенская СОШ" Дубёнского муниципального района</t>
  </si>
  <si>
    <t>МБОУ "Инсарская  СОШ №2" Инсарского муниципального района</t>
  </si>
  <si>
    <t>МБОУ "Атюрьевская СОШ №1"  Атюрьевского муниципального района</t>
  </si>
  <si>
    <t>МБОУ "Атюрьевская СОШ №1" Атюрьевского муниципального района</t>
  </si>
  <si>
    <t>МБОУ "Атюрьевская СОШ №2"   Атюрьевского муниципального района</t>
  </si>
  <si>
    <t>МБОУ "Кишалинская СОШ"  Атюрьевского муниципального района</t>
  </si>
  <si>
    <t>МБОУ "Курташкинская СОШ"  Атюрьевского муниципального района</t>
  </si>
  <si>
    <t>МБОУ " М.Козловская СОШ"  Атюрьевского муниципального района</t>
  </si>
  <si>
    <t>МОУ "Богдановская ООШ" Старошайговского муниципального района</t>
  </si>
  <si>
    <r>
      <t>МОУ "Старотеризморгская СОШ" С</t>
    </r>
    <r>
      <rPr>
        <b/>
        <sz val="12"/>
        <color rgb="FF000000"/>
        <rFont val="Times New Roman"/>
        <family val="1"/>
        <charset val="204"/>
      </rPr>
      <t>тарошайговского муниципального района</t>
    </r>
  </si>
  <si>
    <t>МОУ "Мельцанская СОШ"им. Е.Д. Трубкиной Старошайговского муниципального района</t>
  </si>
  <si>
    <t>МБОУ "Торбеевская СОШ 3" Торбеевского муниципального района</t>
  </si>
  <si>
    <t>МБОУ "Жуковская СОШ" Торбеевского муниципального района</t>
  </si>
  <si>
    <t>МБОУ "Кадошкинская СОШ" Кадошкинского муниципального района</t>
  </si>
  <si>
    <t>МОБУ "Оброченская СОШ им. Ф.В. Ванина" Ичалковского  муниципального района</t>
  </si>
  <si>
    <t>МОБУ "Рождественская СОШ" Ичалковского  муниципального района</t>
  </si>
  <si>
    <t>МОУ "СОШ №5"</t>
  </si>
  <si>
    <t>МОУ "Лицей №25"</t>
  </si>
  <si>
    <t>МОУ "СОШ №27" 9А, 9В, 9Г</t>
  </si>
  <si>
    <t>МОУ "СОШ №35" 9А, 9Б</t>
  </si>
  <si>
    <t>МАОУ "СОШ №  10"</t>
  </si>
  <si>
    <t>МОУ "СОШ №27" 9Б</t>
  </si>
  <si>
    <t>МОУ "Гимназия №29" 9А, 9Б</t>
  </si>
  <si>
    <t>МОУ "СОШ №31"</t>
  </si>
  <si>
    <t>МОУ "СОШ №35" 9В, 9Г</t>
  </si>
  <si>
    <t>МОУ "СОШ №  11"</t>
  </si>
  <si>
    <t>МОУ "Лицей №7" 9А, 9Б</t>
  </si>
  <si>
    <t>МОУ "СОШ №17" 9Г</t>
  </si>
  <si>
    <t>МОУ "СОШ №30"</t>
  </si>
  <si>
    <t>МОУ "СОШ №32" 9А, 9Б, 9Г</t>
  </si>
  <si>
    <t>МОУ "СОШ №40" 9Г</t>
  </si>
  <si>
    <t>МОУ "Гимназия №  12"</t>
  </si>
  <si>
    <t>МОУ "СОШ №3" 9Б</t>
  </si>
  <si>
    <t>МОУ "СОШ №16"</t>
  </si>
  <si>
    <t>МОУ "Луховский лицей" 9В, 9Г</t>
  </si>
  <si>
    <t>МОУ "СОШ №18" 9В</t>
  </si>
  <si>
    <t>МОУ "СОШ №20" 9Б, 9В</t>
  </si>
  <si>
    <t>МОУ "Лицей №43" 9А</t>
  </si>
  <si>
    <t>МОУ "СОШ № 16"</t>
  </si>
  <si>
    <t>МОУ "Лицей №4" 9А, ЭКС</t>
  </si>
  <si>
    <t>МОУ "Гимназия №12" 9В, 9Г, ЭКС</t>
  </si>
  <si>
    <t>МОУ "Гимназия №20" 9А</t>
  </si>
  <si>
    <t>Моу "СОШ №39" 9А, 9Г</t>
  </si>
  <si>
    <t>МОУ "Лицей №43" 9Б</t>
  </si>
  <si>
    <t>МОУ "Гимназия № 20"</t>
  </si>
  <si>
    <t>МОУ "Лицей №4" 9Б</t>
  </si>
  <si>
    <t>МОУ "СОШ №18" 9Б, ЭКС</t>
  </si>
  <si>
    <t>МОУ "Гимназия №19" 9А</t>
  </si>
  <si>
    <t>МОУ "СОШ №39" 9Б, 9В</t>
  </si>
  <si>
    <t>МОУ "Луховский лицей" 9А, 9Б, ЭКС</t>
  </si>
  <si>
    <t>"Республиканский лицей для одаренных детей" 9А</t>
  </si>
  <si>
    <t>МОУ "Горяйновская ООШ"</t>
  </si>
  <si>
    <t>МОУ "Гимназия №  23"</t>
  </si>
  <si>
    <t>МОУ "СОШ №24" 9А, 9Б</t>
  </si>
  <si>
    <t>МОУ "Лицей №26" 9К, 9П</t>
  </si>
  <si>
    <t>МОУ "СОШ №22" 9В</t>
  </si>
  <si>
    <t>МОУ "Ялгинская СОШ"</t>
  </si>
  <si>
    <t>МОУ "Монастырская ООШ"</t>
  </si>
  <si>
    <t>МОУ "ЦО 15 Высота"</t>
  </si>
  <si>
    <t>МОУ "Лицей № 26"</t>
  </si>
  <si>
    <t>МОУ "СОШ №8" 9А, 9Б</t>
  </si>
  <si>
    <t>МОУ "Гимназия №23" 9А, 9Б</t>
  </si>
  <si>
    <t>МОУ "СОШ №22" 9А, 9Б</t>
  </si>
  <si>
    <t>МОУ "СОШ №33" 9А, 9В, ЭКС</t>
  </si>
  <si>
    <t>МОУ "СОШ № 30"</t>
  </si>
  <si>
    <t>МОУ "Лицей №7" 9Л, 9В, ЭКС</t>
  </si>
  <si>
    <t>МОУ "СОШ №17" 9В, 9Д, 9Е, 9Ж</t>
  </si>
  <si>
    <t>МОУ "СОШ №28" 9В</t>
  </si>
  <si>
    <t>МОУ "СОШ №36" 9А, 9Б, 9Г, ЭКС</t>
  </si>
  <si>
    <t>МОУ "СОШ №40" 9А, 9Б, 9В, 9Д, ЭКС</t>
  </si>
  <si>
    <t>МОУ "Лицей № 31"</t>
  </si>
  <si>
    <t>МОУ "Гимназия №29" 9В</t>
  </si>
  <si>
    <t>МОУ "СОШ №35" ЭКС</t>
  </si>
  <si>
    <t>МОУ "СОШ №37" 9Б, 9В</t>
  </si>
  <si>
    <t>МОУ "СОШ №38" 9Д</t>
  </si>
  <si>
    <t>МОУ "СОШ №41"</t>
  </si>
  <si>
    <t>МОУ "СОШ № 33"</t>
  </si>
  <si>
    <t>МОУ "СОШ №24" 9В, 9Г, ЭКС</t>
  </si>
  <si>
    <t>МОУ "Гимназия №23" 9В, 9Г, ЭКС</t>
  </si>
  <si>
    <t>МОУ "Лицей №26" 9А</t>
  </si>
  <si>
    <t>МОУ "СОШ №8" 9В, ЭКС</t>
  </si>
  <si>
    <t>МОУ "СОШ №33" 9Б</t>
  </si>
  <si>
    <t>МОУ "СОШ № 35"</t>
  </si>
  <si>
    <t>МОУ "СОШ №1"</t>
  </si>
  <si>
    <t>МАОУ "СОШ №10"</t>
  </si>
  <si>
    <t>МОУ "СОШ №37"  9А</t>
  </si>
  <si>
    <t>МОУ "СОШ №38" 9А, 9Б, 9В, 9Г</t>
  </si>
  <si>
    <t>МОУ "СОШ № 39"</t>
  </si>
  <si>
    <t>МОУ "СОШ №3" 9А, ЭКС</t>
  </si>
  <si>
    <t>МОУ "СОШ №9"</t>
  </si>
  <si>
    <t>МОУ "Гимназия №12" 9А, 9Б</t>
  </si>
  <si>
    <t>МОУ "СОШ №18" 9А</t>
  </si>
  <si>
    <t>"Республиканский лицей для одаренных дететй" 9Б, 9В</t>
  </si>
  <si>
    <t>МОУ "СОШ №2" 9А</t>
  </si>
  <si>
    <t>МОУ "СОШ № 40"</t>
  </si>
  <si>
    <t>МОУ "СОШ №2" 9Б, 9В, ЭКС</t>
  </si>
  <si>
    <t>МОУ "СОШ №11"</t>
  </si>
  <si>
    <t>МОУ "СОШ №17" 9А, 9Б</t>
  </si>
  <si>
    <t>МОУ "СОШ №28" 9А, 9Б</t>
  </si>
  <si>
    <t>МОУ "СОШ №32" 9В, ЭКС</t>
  </si>
  <si>
    <t>МОУ "СОШ №36" 9В</t>
  </si>
  <si>
    <t>МОУ "Озерная ООШ"</t>
  </si>
  <si>
    <t>Пункты ОГЭ (на дому, в медицинской органзации)</t>
  </si>
  <si>
    <t>МОУ "СОШ № 8"  г.о. Саранск (ОГЭ на дому)</t>
  </si>
  <si>
    <t>МОУ "СОШ № 8"</t>
  </si>
  <si>
    <t>МОУ "СОШ № 11" г.о. Саранск (ОГЭ на дому)</t>
  </si>
  <si>
    <t>МОУ "СОШ № 11"</t>
  </si>
  <si>
    <r>
      <t xml:space="preserve">МОУ  «Средняя общеобразовательная школа №16»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</si>
  <si>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«СОШ № 18» г.о. Саранск</t>
  </si>
  <si>
    <t>МОУ  «Гимназия № 19» г.о. Саранск</t>
  </si>
  <si>
    <t>МОУ «СОШ № 39» г.о. Саранск</t>
  </si>
  <si>
    <t>МОУ  «Луховский лицей» г.о. Саранск</t>
  </si>
  <si>
    <t>МОУ "Средняя общеобразовательная школа №30" г.о. Саранск</t>
  </si>
  <si>
    <t>МОУ "СОШ №2"</t>
  </si>
  <si>
    <t>МОУ "СОШ №17"</t>
  </si>
  <si>
    <t>МОУ "СОШ №30</t>
  </si>
  <si>
    <t>МОУ "СОШ №32"</t>
  </si>
  <si>
    <t>МОУ "СОШ №36"</t>
  </si>
  <si>
    <t>МОУ "СОШ №40"</t>
  </si>
  <si>
    <r>
      <t xml:space="preserve">МОУ  «Средняя общеобразовательная школа №35»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</si>
  <si>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"Гимназия №10"</t>
  </si>
  <si>
    <t>МОУ "Лицей №27"</t>
  </si>
  <si>
    <t>МОУ "Гимназия №29"</t>
  </si>
  <si>
    <t>МОУ "СОШ №35"</t>
  </si>
  <si>
    <t>МОУ "СОШ №37"</t>
  </si>
  <si>
    <t>МОУ "СОШ №38"</t>
  </si>
  <si>
    <r>
      <t xml:space="preserve">МОУ  «Средняя общеобразовательная школа с углубленным изучением отдельных предметов №39»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</si>
  <si>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«СОШ № 3»  г.о. Саранск</t>
  </si>
  <si>
    <t>МОУ  «Лицей № 4» г.о. Саранск</t>
  </si>
  <si>
    <t>МОУ «СОШ № 9»  г.о. Саранск</t>
  </si>
  <si>
    <t>МОУ  «Гимназия № 12» г.о. Саранск</t>
  </si>
  <si>
    <t>МОУ  «Гимназия № 20» г.о. Саранск</t>
  </si>
  <si>
    <t>МОУ  «Гимназия № 23» г.о. Саранск</t>
  </si>
  <si>
    <t>МОУ «СОШ № 8» г.о. Саранск</t>
  </si>
  <si>
    <t>МОУ «СОШ № 24» г.о. Саранск</t>
  </si>
  <si>
    <t>МОУ «СОШ № 33» г.о. Саранск</t>
  </si>
  <si>
    <t>МОУ "СОШ №22"</t>
  </si>
  <si>
    <t>МОУ  «Лицей № 43» г.о. Саранск</t>
  </si>
  <si>
    <t>МОУ "Луховский лицей"</t>
  </si>
  <si>
    <t>МОУ «СОШ № 11»  г.о. Саранск</t>
  </si>
  <si>
    <t>МОУ  «Лицей № 7» г.о. Саранск</t>
  </si>
  <si>
    <t>МОУ "СОШ № 36" г.о. Саранск</t>
  </si>
  <si>
    <t>МОУ "ЦО "Тавла" - СОШ № 17"</t>
  </si>
  <si>
    <t>МОУ «СОШ № 32» г.о. Саранск</t>
  </si>
  <si>
    <t>МОУ "СОШ №30" г.о. Саранск</t>
  </si>
  <si>
    <t>МОУ "ЦО №15 Высота" г.о. Саранск</t>
  </si>
  <si>
    <t>МОУ "СОШ №11" г.о. Саранск</t>
  </si>
  <si>
    <t>МОУ «СОШ № 40» г.о. Саранск</t>
  </si>
  <si>
    <t>МОУ «СОШ № 5» г.о. Саранск</t>
  </si>
  <si>
    <t>МОУ «СОШ № 25» г.о. Саранск</t>
  </si>
  <si>
    <t>МОУ «СОШ № 38» г.о. Саранск</t>
  </si>
  <si>
    <t>МОУ «СОШ № 41» г.о. Саранск</t>
  </si>
  <si>
    <t>МОУ  «Гимназия № 29» г.о. Саранск</t>
  </si>
  <si>
    <t>МОУ  «Лицей № 31» г.о. Саранск</t>
  </si>
  <si>
    <t>МОУ «СОШ № 35» г.о. Саранск</t>
  </si>
  <si>
    <t>Республиканский лицей для одаренных детей</t>
  </si>
  <si>
    <t>МОУ «Лицей №43» г.о. Саранск</t>
  </si>
  <si>
    <t>МОУ "СОШ №9" г.о. Саранск</t>
  </si>
  <si>
    <t>МОУ "Средняя общеобразовательная школа №11" г.о. Саранск</t>
  </si>
  <si>
    <t>МОУ "СОШ № 40" г.о. Саранск</t>
  </si>
  <si>
    <t>МОУ «СОШ № 2» г.о. Саранск</t>
  </si>
  <si>
    <t>МОУ «СОШ № 36» г.о. Саранск</t>
  </si>
  <si>
    <t>МОУ  «СОШ №28» г.о.Саранск</t>
  </si>
  <si>
    <t>МОУ «СОШ № 11» г.о. Саранск</t>
  </si>
  <si>
    <t>МОУ  "СОШ №30" г.о. Саранск</t>
  </si>
  <si>
    <t>МОУ  «СОШ №40» г.о. Саранск</t>
  </si>
  <si>
    <t>МОУ «ЦО "Тавла" - СОШ № 17» г.о. Саранск</t>
  </si>
  <si>
    <t xml:space="preserve">МОУ "СОШ № 30"  г.о. Саранск </t>
  </si>
  <si>
    <t>МОУ «Лицей № 7» г.о. Саранск</t>
  </si>
  <si>
    <t>МОУ «ЦО № 15 Высота» г.о. Саранск</t>
  </si>
  <si>
    <t>МОУ  «Озерная ООШ» г.о.Саранск</t>
  </si>
  <si>
    <t xml:space="preserve">МОУ "Лицей №26"  г.о. Саранск </t>
  </si>
  <si>
    <t>МОУ «СОШ № 22» г.о. Саранск</t>
  </si>
  <si>
    <t xml:space="preserve">МОУ  «Ялгинская СОШ" </t>
  </si>
  <si>
    <t>МОУ "СОШ №33" г.о. Саранск</t>
  </si>
  <si>
    <t>МОУ  «Лицей № 26» г.о. Саранск</t>
  </si>
  <si>
    <t>МОУ «Николаевская СОШ» г.о. Саранск</t>
  </si>
  <si>
    <t>МОУ «Гимназия №20» г.о. Саранск</t>
  </si>
  <si>
    <t>МОУ «СОШ № 9» г.о. Саранск</t>
  </si>
  <si>
    <t>МОУ «СОШ № 16» г.о. Саранск</t>
  </si>
  <si>
    <t>МОУ "СОШ с УИОП № 16"</t>
  </si>
  <si>
    <t>Республиканский лицей для одареннных дететй</t>
  </si>
  <si>
    <t xml:space="preserve">МОУ "Лицей № 31" г.о. Саранск </t>
  </si>
  <si>
    <t>МОУ «СОШ № 1» г.о. Саранск</t>
  </si>
  <si>
    <t>МОУ «СОШ № 27» г.о. Саранск</t>
  </si>
  <si>
    <t>МОУ "Гимназия № 29" г.о. Саранск</t>
  </si>
  <si>
    <t>МОУ «Лицей №31» г.о. Саранск</t>
  </si>
  <si>
    <t>МОУ «СОШ № 37» г.о. Саранск</t>
  </si>
  <si>
    <t>Итого Саранск</t>
  </si>
  <si>
    <t>МОУ "Ялгинская СОШ" г.о. Саранск</t>
  </si>
  <si>
    <t>МОУ "СОШ №24" г.о. Саранск</t>
  </si>
  <si>
    <t>МОУ  «СОШ №8" г.о. Саранск</t>
  </si>
  <si>
    <t>МОУ "Гимназия №19" г.о. Саранск</t>
  </si>
  <si>
    <t>МОУ  «СОШ № 39»  г.о. Саранск</t>
  </si>
  <si>
    <t xml:space="preserve">МОУ "СОШ № 40"  г.о. Саранск </t>
  </si>
  <si>
    <t>МОУ «СОШ № 28» г.о. Саранск</t>
  </si>
  <si>
    <t>МОУ «СОШ № 30» г.о. Саранск</t>
  </si>
  <si>
    <t xml:space="preserve">МОУ "СОШ № 5" г.о. Саранск </t>
  </si>
  <si>
    <t>МОУ "СОШ №38" г.о. Саранск</t>
  </si>
  <si>
    <t>МОУ "СОШ №1" г.о. Саранск</t>
  </si>
  <si>
    <t>МОУ  «СОШ № 11»  г.о. Саранск</t>
  </si>
  <si>
    <t>МОУ  «СОШ №2» г.о. Саранск</t>
  </si>
  <si>
    <t>МОУ "СОШ №17" г.о. Саранск</t>
  </si>
  <si>
    <t>МОУ "СОШ №28" г.о. Саранск</t>
  </si>
  <si>
    <t>МОУ  «СОШ № 30»  г.о. Саранск</t>
  </si>
  <si>
    <t>МОУ "Лицей №7" г.о. Саранск</t>
  </si>
  <si>
    <t>МОУ "СОШ №32" г.о. Саранск</t>
  </si>
  <si>
    <t>МОУ  «СОШ № 36»  г.о. Саранск</t>
  </si>
  <si>
    <t>МОУ  «СОШ № 40»  г.о. Саранск</t>
  </si>
  <si>
    <t>МОУ  «СОШ № 5»  г.о. Саранск</t>
  </si>
  <si>
    <t>МОУ  «СОШ №27»  г.о. Саранск</t>
  </si>
  <si>
    <t>МОУ  «СОШ № 41»  г.о. Саранск</t>
  </si>
  <si>
    <t>МАОУ  "СОШ № 10»  г.о. Саранск</t>
  </si>
  <si>
    <t>МОУ  «СОШ № 37»  г.о. Саранск</t>
  </si>
  <si>
    <t>МОУ  «СОШ № 35»  г.о. Саранск</t>
  </si>
  <si>
    <t>МОУ  «СОШ № 25»  г.о. Саранск</t>
  </si>
  <si>
    <t>МОУ "Гимназия №12" г.о. Саранск</t>
  </si>
  <si>
    <t>МОУ  «СОШ № 16»  г.о. Саранск</t>
  </si>
  <si>
    <t>МОУ "Лицей № 43" г.о. Саранск</t>
  </si>
  <si>
    <t>МОУ  «Луховский лицей»</t>
  </si>
  <si>
    <t>МОУ "Гимназия № 20" г.о. Саранск</t>
  </si>
  <si>
    <t>МОУ "СОШ №39" г.о. Саранск</t>
  </si>
  <si>
    <t>МОУ "Гимназия № 12" г.о. Саранск</t>
  </si>
  <si>
    <t>МОУ  «СОШ № 18»  г.о. Саранск</t>
  </si>
  <si>
    <t xml:space="preserve">ГБОУ  РМ "Республиканский лицей для одаренных детей" </t>
  </si>
  <si>
    <t>МОУ "СОШ №3" г.о. Саранск</t>
  </si>
  <si>
    <t>МОУ "Гимназия № 19" г.о. Саранск</t>
  </si>
  <si>
    <t>МОУ "Гимназия №23" г.о. Саранск</t>
  </si>
  <si>
    <t>МОУ "СОШ №8" г.о. Саранск</t>
  </si>
  <si>
    <t>МОУ  «СОШ № 33»  г.о. Саранск</t>
  </si>
  <si>
    <t>МОУ  «СОШ № 22»  г.о. Саранск</t>
  </si>
  <si>
    <t>МОУ "СОШ № 24" г.о. Саранск</t>
  </si>
  <si>
    <t>МОУ "Монастырская ООШ" г.о. Саранск</t>
  </si>
  <si>
    <t>МОУ "СОШ №16" г.о. Саранск</t>
  </si>
  <si>
    <t>МОУ "СОШ №18" г.о. Саранск</t>
  </si>
  <si>
    <t>Республиканский лицей для одаренных дететй</t>
  </si>
  <si>
    <t>МОУ "Лицей №26" г.о. Саранск</t>
  </si>
  <si>
    <t>МАОУ  "Лицей №31»  г.о. Саранск</t>
  </si>
  <si>
    <t>МОУ "Лицей №25" г.о. Саранск</t>
  </si>
  <si>
    <t>МОУ "Старошайговская СОШ" Старошайговского муниципального района</t>
  </si>
  <si>
    <t>МОБУ "Ичалковская СОШ" Ичалковского муниицпального района</t>
  </si>
  <si>
    <t>МОБУ "Кемлянская СОШ" Ичалковского муниицпального района</t>
  </si>
  <si>
    <t>МОБУ "Рождественская СОШ" Ичалковского муниицпального района</t>
  </si>
  <si>
    <t>МБОУ "Инсарская СОШ №1" Инсарского муниицпального района</t>
  </si>
  <si>
    <t>МБОУ "Инсарская СОШ №2" Инсарского муниицпального района</t>
  </si>
  <si>
    <t>МБОУ «Инсарская СОШ №1»  Инсарского муниципального района</t>
  </si>
  <si>
    <t>МБОУ "Теньгушевская СОШ" Теньгушевского муниципального района</t>
  </si>
  <si>
    <t>МБОУ «Ромодановская СОШ №1»</t>
  </si>
  <si>
    <t>МОУ "Старотеризморгская  СОШ"  (ППЭ на дому)</t>
  </si>
  <si>
    <t>МОУ "Лицей №26"</t>
  </si>
  <si>
    <t>МОУ "СОШ с УИОП № 30" г.о. Саранск</t>
  </si>
  <si>
    <t>МОУ "СОШ № 28" г.о. Саранск</t>
  </si>
  <si>
    <t>МОУ "СОШ с УИОП № 18" г.о. Саранск</t>
  </si>
  <si>
    <t>МОУ "СОШ с УИОП №16" г.о. Саранск</t>
  </si>
  <si>
    <t>МОУ "Лицей №4" г.о. Саранск</t>
  </si>
  <si>
    <t>МОУ  «Горяйновская СОШ»  г.о. Саранск</t>
  </si>
  <si>
    <t>МОУ "СОШ № 39"г.о. Саранск</t>
  </si>
  <si>
    <t>МАОУ  «СОШ № 10»  г.о. Саранск</t>
  </si>
  <si>
    <t>МАОУ "СОШ № 10"</t>
  </si>
  <si>
    <t>МОУ  «СОШ № 1»  г.о. Саранск</t>
  </si>
  <si>
    <t>МОУ "СОШ № 5" г.о. Саранск</t>
  </si>
  <si>
    <t>МАОУ  «СОШ № 35»  г.о. Саранск</t>
  </si>
  <si>
    <t>МОУ "СОШ №11" г.о. Саранск (ОГЭ на дому)</t>
  </si>
  <si>
    <t>МОУ "СОШ с № 40"г.о. Саранск</t>
  </si>
  <si>
    <t>МОУ  «ЦО №15 Высота» г.о. Саранск</t>
  </si>
  <si>
    <t>МОУ "СОШ № 11"г.о. Саранск</t>
  </si>
  <si>
    <t>МОУ  «СОШ № 2»  г.о. Саранск</t>
  </si>
  <si>
    <t>МОУ  «СОШ № 28»  г.о. Саранск</t>
  </si>
  <si>
    <t>МОУ  «СОШ № 17»  г.о. Саранск</t>
  </si>
  <si>
    <t>МОУ "Гимназия № 12"г.о. Саранск</t>
  </si>
  <si>
    <t>МОУ  «Гимназия № 19»  г.о. Саранск</t>
  </si>
  <si>
    <t>МОУ "СОШ с УИОП № 16"г.о. Саранск</t>
  </si>
  <si>
    <t>МОУ  «СОШ № 3»  г.о. Саранск</t>
  </si>
  <si>
    <t>МОУ "СОШ с УИОП № 39"г.о. Саранск</t>
  </si>
  <si>
    <t>МОУ  «Гимназия № 23»  г.о. Саранск</t>
  </si>
  <si>
    <t>МОУ  «СОШ № 8»  г.о. Саранск</t>
  </si>
  <si>
    <t>МОУ  «Лицей №26»  г.о. Саранск</t>
  </si>
  <si>
    <t>МОУ "Николаевская СОШ" г.о. Саранск</t>
  </si>
  <si>
    <t>МОУ " СОШ  № 33" г.о. Саранск</t>
  </si>
  <si>
    <t>МОУ  «Гимназия №23" г.о. Саранск</t>
  </si>
  <si>
    <t>МОУ  «Монастырская ООШ»  г.о. Саранск</t>
  </si>
  <si>
    <t>МОУ  «СОШ с УИОП № 24»  г.о. Саранск</t>
  </si>
  <si>
    <t>МАОУ "СОШ № 10" г.о. Саранск</t>
  </si>
  <si>
    <t>МОУ "СОШ № 35" г.о. Саранск</t>
  </si>
  <si>
    <t>МОУ  «СОШ № 38»  г.о. Саранск</t>
  </si>
  <si>
    <t>МОУ  «Гимназия № 29»  г.о. Саранск</t>
  </si>
  <si>
    <t>МОУ "Лицей № 31" г.о. Саранск</t>
  </si>
  <si>
    <t>Пункты ОГЭ (на дому)</t>
  </si>
  <si>
    <t>МОУ "СОШ №8" г.о. Саранск (ОГЭ на дому)</t>
  </si>
  <si>
    <t>МОУ "СОШ №40" г.о. Саранск</t>
  </si>
  <si>
    <t>МОУ  «Озерная ООШ» г.о. Саранск</t>
  </si>
  <si>
    <t>МОУ "Лицей №4"</t>
  </si>
  <si>
    <t>МОУ "Горяйновская ООШ" г.о. Саранск</t>
  </si>
  <si>
    <t>МОУ  «Гимназия № 12»  г.о. Саранск</t>
  </si>
  <si>
    <t>МОУ "СОШ №22" г.о. Саранск</t>
  </si>
  <si>
    <t>МАОУ  «СОШ № 27»  г.о. Саранск</t>
  </si>
  <si>
    <t>МОУ  «СОШ № 32»  г.о. Саранск</t>
  </si>
  <si>
    <t>МОУ "Гимназия №12"г.о. Саранск</t>
  </si>
  <si>
    <t>МОУ  «СОШ № 18» г.о. Саранск</t>
  </si>
  <si>
    <t>МОУ  «СОШ № 9»  г.о. Саранск</t>
  </si>
  <si>
    <t>МОУ  «Гимназия №12»  г.о. Саранск</t>
  </si>
  <si>
    <t>МОУ  «Лицей № 25»  г.о. Саранск</t>
  </si>
  <si>
    <t>МОУ  «Гимназия №29»  г.о. Саранск</t>
  </si>
  <si>
    <t>МОУ "СОШ с УИОП № 16" г.о. Саранск</t>
  </si>
  <si>
    <t>МОУ "Лицей № 31" г.о. Саранкс</t>
  </si>
  <si>
    <t>МОУ  «СОШ №24»  г.о. Саранск</t>
  </si>
  <si>
    <t>МОУ «Гимназия № 23» г.о. Саранск</t>
  </si>
  <si>
    <t>МОУ "СОШ № 39" г.о. Саранск</t>
  </si>
  <si>
    <t>МОУ "Лицей № 25» г.о. Саранск</t>
  </si>
  <si>
    <t>"Республиканский лицей для одаренных детей"</t>
  </si>
  <si>
    <r>
      <t xml:space="preserve">МОУ  «Средняя общеобразовательная школа №33»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</si>
  <si>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"СОШ №8"</t>
  </si>
  <si>
    <t>МОУ "СОШ №24"</t>
  </si>
  <si>
    <t>МОУ "СОШ №33"</t>
  </si>
  <si>
    <t>МОУ "Средняя общеобразовательная школа  предметов № 40"</t>
  </si>
  <si>
    <t>МАОУ «СОШ № 10»  г.о. Саранск</t>
  </si>
  <si>
    <t>МОУ  «СОШ № 27»  г.о. Саранск</t>
  </si>
  <si>
    <t>МОУ  «СОШ №22»  г.о. Саранск</t>
  </si>
  <si>
    <t>МОУ "СОШ № 8" г.о.Саранск г.о.Саранск</t>
  </si>
  <si>
    <t>МОУ  «СОШ № 24»  г.о. Саранск</t>
  </si>
  <si>
    <t>МОУ  «Николаевская СОШ»</t>
  </si>
  <si>
    <t>МОУ  «ЦО № 15 Высота»  г.о. Саранск</t>
  </si>
  <si>
    <t>МАОУ «СОШ № 1»  г.о. Саранск</t>
  </si>
  <si>
    <t>МОУ  «СОШ № 35» г.о. Саранск</t>
  </si>
  <si>
    <t>МОУ  «Ялгинская СОШ»</t>
  </si>
  <si>
    <t>МОУ «СОШ №28» г.о. Саранск</t>
  </si>
  <si>
    <t>МАОУ «СОШ № 5»  г.о. Саранск</t>
  </si>
  <si>
    <t>МОУ "Средня общеобразовательная школа с углубленным изучением отдельных предметов № 16" городского округа Саранск</t>
  </si>
  <si>
    <t>МОУ  «Луховский лицей» г.о.Саранск</t>
  </si>
  <si>
    <t>МОУ «СОШ с УИОП № 39» г.о. Саранск</t>
  </si>
  <si>
    <t>МОУ «СОШ с УИОП № 30» г.о. Саранск</t>
  </si>
  <si>
    <t>МОУ «СОШ с УИОП № 32» г.о. Саранск</t>
  </si>
  <si>
    <t>МОУ «СОШ с УИОП № 36» г.о. Саранск</t>
  </si>
  <si>
    <t>МОУ "Лицей № 4"</t>
  </si>
  <si>
    <t>МОУ "СОШ №10" г.о. Саранск</t>
  </si>
  <si>
    <t>МОУ "Гимназия №12" г.о. Саранск (на дому)</t>
  </si>
  <si>
    <t>МОУ  «Гимназия № 12»</t>
  </si>
  <si>
    <t>МОУ «СОШ № 9»</t>
  </si>
  <si>
    <t>МОУ "Средня общеобразовательная школа № 33" городского округа Саранск</t>
  </si>
  <si>
    <t>МОУ "СОШ № 8" г.о.Саранск</t>
  </si>
  <si>
    <t>МОУ  «СОШ № 22» г.о. Саранск</t>
  </si>
  <si>
    <t>МОУ  «Николаевская СОШ» г.о. Саранск</t>
  </si>
  <si>
    <t>МОУ  «Ялгинская СОШ» г.о. Саранск</t>
  </si>
  <si>
    <t>МОУ "Средня общеобразовательная школа № 30" городского округа Саранск</t>
  </si>
  <si>
    <t>МОУ  «ЦО № 15 Высота" г.о. Саранск</t>
  </si>
  <si>
    <t>МОУ  «ЦО "Тавла" - СОШ № 17" г.о. Саранск</t>
  </si>
  <si>
    <t>МОУ "Лицей №31" городского округа Саранск</t>
  </si>
  <si>
    <t>МОУ «Лицей № 31» г.о. Саранск</t>
  </si>
  <si>
    <t>МОУ "Средняя общеобразовательная школа № 35"</t>
  </si>
  <si>
    <t>МОУ "Средняя общеобразовательная школа  № 40"</t>
  </si>
  <si>
    <t>МОУ "СОШ с УИОП № 39" г.о. Саранск</t>
  </si>
  <si>
    <t xml:space="preserve">МОУ "Гимназия №23" </t>
  </si>
  <si>
    <t xml:space="preserve">МОУ "Гимназия №12" </t>
  </si>
  <si>
    <t>МОУ "Средня общеобразовательная школа №30" городского округа Саранск</t>
  </si>
  <si>
    <t>МОУ "Средня общеобразовательная школа №40" городского округа Саранск</t>
  </si>
  <si>
    <t>МОУ  «СОШ № 8» г.о. Саранск</t>
  </si>
  <si>
    <t>МОУ «Гимназия №19» г.о. Саранск</t>
  </si>
  <si>
    <t>МОУ «СОШ № 3» г.о. Саранск</t>
  </si>
  <si>
    <t>МОУ «Гимназия №12» г.о. Саранск</t>
  </si>
  <si>
    <t>МОУ  «СОШ № 5» г.о. Саранск</t>
  </si>
  <si>
    <t>МОУ  «СОШ № 1» г.о. Саранск</t>
  </si>
  <si>
    <t>МОУ  «Лицей № 25» г.о. Саранск</t>
  </si>
  <si>
    <t>МОУ «ЦО №17 Высота» г.о. Саранск</t>
  </si>
  <si>
    <t>МБОУ "Инсарская СОШ №1" Инсарского муниципального района</t>
  </si>
  <si>
    <t>МБОУ "Нововерхиссенская СОШ" Инсарского муниципального района</t>
  </si>
  <si>
    <t>МОУ "Старошайговская  СОШ" Старошайговского муниципального района</t>
  </si>
  <si>
    <t xml:space="preserve"> г.о. САРАНСК </t>
  </si>
  <si>
    <t xml:space="preserve"> г.о. САРАНСК  22.05.2024 г.</t>
  </si>
  <si>
    <t>МБОУ "Семилейская СОШ"  Кочкуровского муниципального района</t>
  </si>
  <si>
    <t>МОУ  "Стародевиченская СОШ"</t>
  </si>
  <si>
    <t xml:space="preserve"> МОУ  "Стародевиченская СОШ"</t>
  </si>
  <si>
    <t>МБОУ "Кочелаевская СОШ" Ковылкинского муницпального района</t>
  </si>
  <si>
    <t>МБОУ "Большеберезниковская СОШ" Большеберезниковского муниицпального  района</t>
  </si>
  <si>
    <t>МОБУ "Оброченская СОШ им. Ф.В. Ванина" Ичалковского муниицпального района</t>
  </si>
  <si>
    <t>МБОУ "Инсарская СОШ №1"  Инсарского муниципального района</t>
  </si>
  <si>
    <t>МБОУ "Инсарская СОШ №2" Инсарского муниципального района</t>
  </si>
  <si>
    <t>МБОУ " Нововерхиссенская СОШ"   Инсарского муниципального района</t>
  </si>
  <si>
    <t>МБОУ "Сиалеевско-Пятинская СОШ" Инсарского муниципального района</t>
  </si>
  <si>
    <t>Приложение 1
к приказу Министерства образования
Республики Мордовия
от 26.04.2024 №463-ОД</t>
  </si>
  <si>
    <t>Приложение 2
к приказу Министерства образования
Республики Мордовия
от 26.04.2024 №463-ОД</t>
  </si>
  <si>
    <t>Приложение 3
к приказу Министерства образования
Республики Мордовия
от 26.04.2024 №463-ОД</t>
  </si>
  <si>
    <t xml:space="preserve">Приложение 4
к приказу Министерства образования
Республики Мордовия
от 26.04.2024 №463-ОД
</t>
  </si>
  <si>
    <t>Приложение 5
к приказу Министерства образования
Республики Мордовия
от 26.04.2024 №463-ОД</t>
  </si>
  <si>
    <t>Приложение 6
к приказу Министерства образования
Республики Мордовия
от 26.04.2024 №463-ОД</t>
  </si>
  <si>
    <t xml:space="preserve">Приложение 7
к приказу Министерства образования
Республики Мордовия
от 26.04.2024 №463-ОД
</t>
  </si>
  <si>
    <t xml:space="preserve">Приложение 8
к приказу Министерства образования
Республики Мордовия
от 26.04.2024 №463-ОД
</t>
  </si>
  <si>
    <t>Приложение 9
к приказу Министерства образования
Республики Мордовия
от 26.04.2024 №463-ОД</t>
  </si>
  <si>
    <t>Приложение 10.1.
к приказу Министерства образования
Республики Мордовия
от 26.04.2024 №463-ОД</t>
  </si>
  <si>
    <t>Приложение 10.2.
к приказу Министерства образования
Республики Мордовия
от 26.04.2024 №463-ОД</t>
  </si>
  <si>
    <t xml:space="preserve">Приложение 10.3
к приказу Министерства образования
Республики Мордовия
от 26.04.2024 №463-ОД
</t>
  </si>
  <si>
    <t>Приложение 11
к приказу Министерства образования
Республики Мордовия
от 26.04.2024 №463-ОД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</si>
</sst>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3333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b/>
      <sz val="12"/>
      <name val="Times New Roman"/>
    </font>
    <font>
      <sz val="12"/>
      <color rgb="FFFF3333"/>
      <name val="Times New Roman"/>
    </font>
    <font>
      <sz val="12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7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CC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165" fontId="14" fillId="0" borderId="0" applyBorder="0" applyProtection="0"/>
  </cellStyleXfs>
  <cellXfs count="764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2" fillId="0" borderId="1" xfId="0" applyFont="1" applyBorder="1" applyAlignment="1">
      <alignment horizontal="left" vertical="top" wrapText="1" shrinkToFit="1"/>
    </xf>
    <xf numFmtId="0" fontId="1" fillId="5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 shrinkToFit="1"/>
    </xf>
    <xf numFmtId="164" fontId="4" fillId="0" borderId="0" xfId="0" applyNumberFormat="1" applyFon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 shrinkToFit="1"/>
    </xf>
    <xf numFmtId="0" fontId="8" fillId="2" borderId="1" xfId="0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0" fontId="2" fillId="5" borderId="0" xfId="1" applyFont="1" applyFill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 shrinkToFi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 shrinkToFi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" fillId="6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5" fontId="16" fillId="10" borderId="10" xfId="3" applyFont="1" applyFill="1" applyBorder="1" applyAlignment="1" applyProtection="1">
      <alignment horizontal="center" vertical="top" wrapText="1"/>
    </xf>
    <xf numFmtId="164" fontId="16" fillId="10" borderId="10" xfId="3" applyNumberFormat="1" applyFont="1" applyFill="1" applyBorder="1" applyAlignment="1" applyProtection="1">
      <alignment horizontal="center" vertical="top" wrapText="1"/>
    </xf>
    <xf numFmtId="165" fontId="16" fillId="10" borderId="11" xfId="3" applyFont="1" applyFill="1" applyBorder="1" applyAlignment="1" applyProtection="1">
      <alignment horizontal="center" vertical="top" wrapText="1"/>
    </xf>
    <xf numFmtId="165" fontId="15" fillId="11" borderId="9" xfId="3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 shrinkToFit="1"/>
    </xf>
    <xf numFmtId="0" fontId="2" fillId="5" borderId="1" xfId="0" applyFont="1" applyFill="1" applyBorder="1" applyAlignment="1">
      <alignment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top" wrapText="1"/>
    </xf>
    <xf numFmtId="0" fontId="4" fillId="1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0" xfId="0" applyFont="1" applyFill="1" applyAlignment="1">
      <alignment vertical="top" wrapText="1"/>
    </xf>
    <xf numFmtId="165" fontId="13" fillId="6" borderId="1" xfId="0" applyNumberFormat="1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165" fontId="3" fillId="6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165" fontId="19" fillId="6" borderId="1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5" fontId="2" fillId="0" borderId="0" xfId="3" applyFont="1" applyAlignment="1" applyProtection="1">
      <alignment vertical="top" wrapText="1"/>
    </xf>
    <xf numFmtId="165" fontId="2" fillId="14" borderId="13" xfId="3" applyFont="1" applyFill="1" applyBorder="1" applyAlignment="1" applyProtection="1">
      <alignment horizontal="center" vertical="top" wrapText="1"/>
    </xf>
    <xf numFmtId="164" fontId="2" fillId="14" borderId="13" xfId="3" applyNumberFormat="1" applyFont="1" applyFill="1" applyBorder="1" applyAlignment="1" applyProtection="1">
      <alignment horizontal="center" vertical="top" wrapText="1"/>
    </xf>
    <xf numFmtId="165" fontId="2" fillId="14" borderId="12" xfId="3" applyFont="1" applyFill="1" applyBorder="1" applyAlignment="1" applyProtection="1">
      <alignment horizontal="left" vertical="top" wrapText="1" shrinkToFit="1"/>
    </xf>
    <xf numFmtId="165" fontId="2" fillId="14" borderId="14" xfId="3" applyFont="1" applyFill="1" applyBorder="1" applyAlignment="1" applyProtection="1">
      <alignment horizontal="center" vertical="top" wrapText="1"/>
    </xf>
    <xf numFmtId="164" fontId="2" fillId="14" borderId="14" xfId="3" applyNumberFormat="1" applyFont="1" applyFill="1" applyBorder="1" applyAlignment="1" applyProtection="1">
      <alignment horizontal="center" vertical="top" wrapText="1"/>
    </xf>
    <xf numFmtId="165" fontId="3" fillId="15" borderId="12" xfId="3" applyFont="1" applyFill="1" applyBorder="1" applyAlignment="1" applyProtection="1">
      <alignment horizontal="center" vertical="top" wrapText="1"/>
    </xf>
    <xf numFmtId="164" fontId="3" fillId="15" borderId="12" xfId="3" applyNumberFormat="1" applyFont="1" applyFill="1" applyBorder="1" applyAlignment="1" applyProtection="1">
      <alignment horizontal="center" vertical="top" wrapText="1"/>
    </xf>
    <xf numFmtId="165" fontId="2" fillId="15" borderId="0" xfId="3" applyFont="1" applyFill="1" applyAlignment="1" applyProtection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165" fontId="1" fillId="14" borderId="12" xfId="3" applyFont="1" applyFill="1" applyBorder="1" applyAlignment="1" applyProtection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5" fontId="1" fillId="10" borderId="9" xfId="3" applyFont="1" applyFill="1" applyBorder="1" applyAlignment="1">
      <alignment horizontal="left" vertical="top" wrapText="1" shrinkToFit="1"/>
    </xf>
    <xf numFmtId="165" fontId="1" fillId="0" borderId="9" xfId="1" applyNumberFormat="1" applyFont="1" applyBorder="1" applyAlignment="1">
      <alignment horizontal="center" vertical="top" wrapText="1"/>
    </xf>
    <xf numFmtId="165" fontId="21" fillId="0" borderId="0" xfId="3" applyFont="1" applyAlignment="1">
      <alignment vertical="top" wrapText="1"/>
    </xf>
    <xf numFmtId="165" fontId="16" fillId="10" borderId="1" xfId="3" applyFont="1" applyFill="1" applyBorder="1" applyAlignment="1" applyProtection="1">
      <alignment vertical="top" wrapText="1" shrinkToFit="1"/>
    </xf>
    <xf numFmtId="165" fontId="2" fillId="0" borderId="0" xfId="0" applyNumberFormat="1" applyFont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1" fillId="5" borderId="5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64" fontId="16" fillId="10" borderId="11" xfId="3" applyNumberFormat="1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2" fillId="14" borderId="12" xfId="3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165" fontId="1" fillId="10" borderId="19" xfId="3" applyFont="1" applyFill="1" applyBorder="1" applyAlignment="1">
      <alignment horizontal="left" vertical="top" wrapText="1" shrinkToFit="1"/>
    </xf>
    <xf numFmtId="165" fontId="1" fillId="0" borderId="19" xfId="1" applyNumberFormat="1" applyFont="1" applyBorder="1" applyAlignment="1">
      <alignment horizontal="center" vertical="top" wrapText="1"/>
    </xf>
    <xf numFmtId="165" fontId="1" fillId="10" borderId="1" xfId="3" applyFont="1" applyFill="1" applyBorder="1" applyAlignment="1">
      <alignment horizontal="left" vertical="top" wrapText="1" shrinkToFit="1"/>
    </xf>
    <xf numFmtId="165" fontId="1" fillId="0" borderId="1" xfId="1" applyNumberFormat="1" applyFont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5" fontId="16" fillId="10" borderId="2" xfId="3" applyFont="1" applyFill="1" applyBorder="1" applyAlignment="1" applyProtection="1">
      <alignment vertical="top" wrapText="1" shrinkToFit="1"/>
    </xf>
    <xf numFmtId="165" fontId="2" fillId="14" borderId="1" xfId="3" applyFont="1" applyFill="1" applyBorder="1" applyAlignment="1" applyProtection="1">
      <alignment vertical="top" wrapText="1" shrinkToFit="1"/>
    </xf>
    <xf numFmtId="164" fontId="2" fillId="15" borderId="12" xfId="3" applyNumberFormat="1" applyFont="1" applyFill="1" applyBorder="1" applyAlignment="1" applyProtection="1">
      <alignment horizontal="center" vertical="top" wrapText="1"/>
    </xf>
    <xf numFmtId="0" fontId="8" fillId="2" borderId="12" xfId="0" applyFont="1" applyFill="1" applyBorder="1" applyAlignment="1" applyProtection="1">
      <alignment horizontal="left" vertical="center" wrapText="1" shrinkToFit="1"/>
      <protection locked="0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5" fontId="2" fillId="14" borderId="1" xfId="3" applyFont="1" applyFill="1" applyBorder="1" applyAlignment="1" applyProtection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165" fontId="2" fillId="6" borderId="0" xfId="0" applyNumberFormat="1" applyFont="1" applyFill="1" applyAlignment="1">
      <alignment vertical="top" wrapText="1"/>
    </xf>
    <xf numFmtId="165" fontId="1" fillId="6" borderId="0" xfId="0" applyNumberFormat="1" applyFont="1" applyFill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9" borderId="1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 wrapText="1"/>
    </xf>
    <xf numFmtId="165" fontId="2" fillId="14" borderId="14" xfId="3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 shrinkToFit="1"/>
    </xf>
    <xf numFmtId="0" fontId="23" fillId="0" borderId="0" xfId="0" applyFont="1" applyAlignment="1">
      <alignment vertical="top" wrapText="1"/>
    </xf>
    <xf numFmtId="0" fontId="24" fillId="17" borderId="9" xfId="0" applyFont="1" applyFill="1" applyBorder="1" applyAlignment="1">
      <alignment horizontal="left" vertical="top" wrapText="1"/>
    </xf>
    <xf numFmtId="0" fontId="24" fillId="16" borderId="9" xfId="0" applyFont="1" applyFill="1" applyBorder="1" applyAlignment="1">
      <alignment horizontal="left" vertical="top" wrapText="1"/>
    </xf>
    <xf numFmtId="0" fontId="23" fillId="17" borderId="0" xfId="0" applyFont="1" applyFill="1" applyAlignment="1">
      <alignment horizontal="center" vertical="top" wrapText="1"/>
    </xf>
    <xf numFmtId="0" fontId="22" fillId="18" borderId="9" xfId="0" applyFont="1" applyFill="1" applyBorder="1" applyAlignment="1">
      <alignment horizontal="center" vertical="top" wrapText="1"/>
    </xf>
    <xf numFmtId="164" fontId="23" fillId="18" borderId="9" xfId="0" applyNumberFormat="1" applyFont="1" applyFill="1" applyBorder="1" applyAlignment="1">
      <alignment horizontal="center" vertical="top" wrapText="1"/>
    </xf>
    <xf numFmtId="0" fontId="25" fillId="18" borderId="9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65" fontId="26" fillId="0" borderId="0" xfId="0" applyNumberFormat="1" applyFont="1" applyAlignment="1">
      <alignment vertical="top" wrapText="1"/>
    </xf>
    <xf numFmtId="165" fontId="3" fillId="15" borderId="32" xfId="3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16" borderId="9" xfId="0" applyFont="1" applyFill="1" applyBorder="1" applyAlignment="1">
      <alignment horizontal="center" vertical="top" wrapText="1"/>
    </xf>
    <xf numFmtId="164" fontId="16" fillId="16" borderId="10" xfId="0" applyNumberFormat="1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left" vertical="top" wrapText="1"/>
    </xf>
    <xf numFmtId="0" fontId="16" fillId="16" borderId="11" xfId="0" applyFont="1" applyFill="1" applyBorder="1" applyAlignment="1">
      <alignment horizontal="center" vertical="top" wrapText="1"/>
    </xf>
    <xf numFmtId="164" fontId="16" fillId="16" borderId="11" xfId="0" applyNumberFormat="1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17" borderId="0" xfId="0" applyFont="1" applyFill="1" applyAlignment="1">
      <alignment horizontal="center" vertical="top" wrapText="1"/>
    </xf>
    <xf numFmtId="0" fontId="15" fillId="18" borderId="9" xfId="0" applyFont="1" applyFill="1" applyBorder="1" applyAlignment="1">
      <alignment horizontal="center" vertical="top" wrapText="1"/>
    </xf>
    <xf numFmtId="164" fontId="16" fillId="18" borderId="9" xfId="0" applyNumberFormat="1" applyFont="1" applyFill="1" applyBorder="1" applyAlignment="1">
      <alignment horizontal="center" vertical="top" wrapText="1"/>
    </xf>
    <xf numFmtId="0" fontId="13" fillId="18" borderId="9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64" fontId="16" fillId="16" borderId="9" xfId="0" applyNumberFormat="1" applyFont="1" applyFill="1" applyBorder="1" applyAlignment="1">
      <alignment horizontal="center" vertical="top" wrapText="1"/>
    </xf>
    <xf numFmtId="165" fontId="27" fillId="0" borderId="0" xfId="0" applyNumberFormat="1" applyFont="1" applyAlignment="1">
      <alignment vertical="top" wrapText="1"/>
    </xf>
    <xf numFmtId="165" fontId="21" fillId="0" borderId="0" xfId="0" applyNumberFormat="1" applyFont="1" applyAlignment="1">
      <alignment vertical="top" wrapText="1"/>
    </xf>
    <xf numFmtId="0" fontId="7" fillId="13" borderId="1" xfId="0" applyFont="1" applyFill="1" applyBorder="1" applyAlignment="1">
      <alignment horizontal="center" vertical="top" wrapText="1"/>
    </xf>
    <xf numFmtId="164" fontId="7" fillId="16" borderId="10" xfId="0" applyNumberFormat="1" applyFont="1" applyFill="1" applyBorder="1" applyAlignment="1">
      <alignment horizontal="center" vertical="top" wrapText="1"/>
    </xf>
    <xf numFmtId="0" fontId="7" fillId="16" borderId="9" xfId="0" applyFont="1" applyFill="1" applyBorder="1" applyAlignment="1">
      <alignment horizontal="left" vertical="top" wrapText="1"/>
    </xf>
    <xf numFmtId="164" fontId="7" fillId="16" borderId="11" xfId="0" applyNumberFormat="1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left" vertical="top" wrapText="1"/>
    </xf>
    <xf numFmtId="0" fontId="19" fillId="18" borderId="9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5" fillId="18" borderId="9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24" fillId="16" borderId="11" xfId="0" applyFont="1" applyFill="1" applyBorder="1" applyAlignment="1">
      <alignment horizontal="left" vertical="top" wrapText="1"/>
    </xf>
    <xf numFmtId="0" fontId="16" fillId="16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28" fillId="16" borderId="9" xfId="0" applyFont="1" applyFill="1" applyBorder="1" applyAlignment="1">
      <alignment horizontal="left" vertical="center" wrapText="1"/>
    </xf>
    <xf numFmtId="0" fontId="16" fillId="18" borderId="9" xfId="0" applyFont="1" applyFill="1" applyBorder="1" applyAlignment="1">
      <alignment horizontal="center" vertical="top" wrapText="1"/>
    </xf>
    <xf numFmtId="0" fontId="16" fillId="17" borderId="0" xfId="0" applyFont="1" applyFill="1" applyAlignment="1">
      <alignment horizontal="center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2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16" fillId="16" borderId="0" xfId="0" applyFont="1" applyFill="1" applyAlignment="1">
      <alignment vertical="top" wrapText="1"/>
    </xf>
    <xf numFmtId="0" fontId="7" fillId="0" borderId="35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164" fontId="24" fillId="17" borderId="11" xfId="0" applyNumberFormat="1" applyFont="1" applyFill="1" applyBorder="1" applyAlignment="1">
      <alignment horizontal="center" vertical="top" wrapText="1"/>
    </xf>
    <xf numFmtId="0" fontId="24" fillId="17" borderId="9" xfId="0" applyFont="1" applyFill="1" applyBorder="1" applyAlignment="1">
      <alignment horizontal="left" vertical="center" wrapText="1"/>
    </xf>
    <xf numFmtId="0" fontId="23" fillId="17" borderId="0" xfId="0" applyFont="1" applyFill="1" applyAlignment="1">
      <alignment vertical="top" wrapText="1"/>
    </xf>
    <xf numFmtId="0" fontId="25" fillId="18" borderId="9" xfId="0" applyFont="1" applyFill="1" applyBorder="1" applyAlignment="1">
      <alignment horizontal="center" vertical="center" wrapText="1"/>
    </xf>
    <xf numFmtId="164" fontId="25" fillId="18" borderId="9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vertical="top" wrapText="1"/>
    </xf>
    <xf numFmtId="165" fontId="23" fillId="16" borderId="9" xfId="0" applyNumberFormat="1" applyFont="1" applyFill="1" applyBorder="1" applyAlignment="1">
      <alignment horizontal="left" vertical="top" wrapText="1"/>
    </xf>
    <xf numFmtId="165" fontId="22" fillId="18" borderId="9" xfId="0" applyNumberFormat="1" applyFont="1" applyFill="1" applyBorder="1" applyAlignment="1">
      <alignment horizontal="center" vertical="top" wrapText="1"/>
    </xf>
    <xf numFmtId="164" fontId="22" fillId="18" borderId="9" xfId="0" applyNumberFormat="1" applyFont="1" applyFill="1" applyBorder="1" applyAlignment="1">
      <alignment horizontal="center" vertical="top" wrapText="1"/>
    </xf>
    <xf numFmtId="165" fontId="29" fillId="16" borderId="9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17" borderId="0" xfId="0" applyFont="1" applyFill="1" applyAlignment="1">
      <alignment vertical="top" wrapText="1"/>
    </xf>
    <xf numFmtId="0" fontId="23" fillId="16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164" fontId="2" fillId="9" borderId="1" xfId="0" applyNumberFormat="1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165" fontId="7" fillId="0" borderId="9" xfId="1" applyNumberFormat="1" applyFont="1" applyBorder="1" applyAlignment="1">
      <alignment horizontal="center" vertical="top" wrapText="1"/>
    </xf>
    <xf numFmtId="165" fontId="7" fillId="0" borderId="19" xfId="1" applyNumberFormat="1" applyFont="1" applyBorder="1" applyAlignment="1">
      <alignment horizontal="center" vertical="top" wrapText="1"/>
    </xf>
    <xf numFmtId="165" fontId="7" fillId="0" borderId="1" xfId="1" applyNumberFormat="1" applyFont="1" applyBorder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5" fontId="19" fillId="15" borderId="32" xfId="3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164" fontId="16" fillId="9" borderId="9" xfId="0" applyNumberFormat="1" applyFont="1" applyFill="1" applyBorder="1" applyAlignment="1">
      <alignment horizontal="center" vertical="top" wrapText="1"/>
    </xf>
    <xf numFmtId="0" fontId="19" fillId="9" borderId="9" xfId="0" applyFont="1" applyFill="1" applyBorder="1" applyAlignment="1">
      <alignment horizontal="center" vertical="top" wrapText="1"/>
    </xf>
    <xf numFmtId="165" fontId="27" fillId="9" borderId="0" xfId="0" applyNumberFormat="1" applyFont="1" applyFill="1" applyAlignment="1">
      <alignment vertical="top" wrapText="1"/>
    </xf>
    <xf numFmtId="165" fontId="21" fillId="9" borderId="0" xfId="0" applyNumberFormat="1" applyFont="1" applyFill="1" applyAlignment="1">
      <alignment vertical="top" wrapText="1"/>
    </xf>
    <xf numFmtId="0" fontId="7" fillId="5" borderId="6" xfId="0" applyFont="1" applyFill="1" applyBorder="1" applyAlignment="1">
      <alignment horizontal="center" vertical="top" wrapText="1"/>
    </xf>
    <xf numFmtId="164" fontId="7" fillId="5" borderId="6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vertical="top" wrapText="1"/>
    </xf>
    <xf numFmtId="164" fontId="7" fillId="5" borderId="5" xfId="0" applyNumberFormat="1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5" fontId="7" fillId="14" borderId="1" xfId="3" applyFont="1" applyFill="1" applyBorder="1" applyAlignment="1" applyProtection="1">
      <alignment horizontal="center" vertical="top" wrapText="1"/>
    </xf>
    <xf numFmtId="165" fontId="19" fillId="11" borderId="9" xfId="3" applyFont="1" applyFill="1" applyBorder="1" applyAlignment="1" applyProtection="1">
      <alignment horizontal="center" vertical="top" wrapText="1"/>
    </xf>
    <xf numFmtId="0" fontId="7" fillId="17" borderId="9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 applyProtection="1">
      <alignment horizontal="center" vertical="center" wrapText="1" shrinkToFit="1"/>
      <protection locked="0"/>
    </xf>
    <xf numFmtId="165" fontId="7" fillId="14" borderId="12" xfId="3" applyFont="1" applyFill="1" applyBorder="1" applyAlignment="1" applyProtection="1">
      <alignment horizontal="center" vertical="top" wrapText="1"/>
    </xf>
    <xf numFmtId="0" fontId="30" fillId="16" borderId="9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 vertical="top" wrapText="1" shrinkToFit="1"/>
    </xf>
    <xf numFmtId="0" fontId="1" fillId="13" borderId="1" xfId="1" applyFont="1" applyFill="1" applyBorder="1" applyAlignment="1">
      <alignment horizontal="center" vertical="center" wrapText="1"/>
    </xf>
    <xf numFmtId="0" fontId="8" fillId="13" borderId="12" xfId="0" applyFont="1" applyFill="1" applyBorder="1" applyAlignment="1" applyProtection="1">
      <alignment horizontal="left" vertical="center" wrapText="1" shrinkToFit="1"/>
      <protection locked="0"/>
    </xf>
    <xf numFmtId="0" fontId="30" fillId="13" borderId="12" xfId="0" applyFont="1" applyFill="1" applyBorder="1" applyAlignment="1" applyProtection="1">
      <alignment horizontal="center" vertical="center" wrapText="1" shrinkToFit="1"/>
      <protection locked="0"/>
    </xf>
    <xf numFmtId="0" fontId="3" fillId="5" borderId="0" xfId="0" applyFont="1" applyFill="1" applyAlignment="1">
      <alignment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center" wrapText="1"/>
    </xf>
    <xf numFmtId="165" fontId="7" fillId="14" borderId="12" xfId="1" applyNumberFormat="1" applyFont="1" applyFill="1" applyBorder="1" applyAlignment="1">
      <alignment horizontal="center" vertical="top" wrapText="1"/>
    </xf>
    <xf numFmtId="165" fontId="19" fillId="15" borderId="12" xfId="3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9" borderId="0" xfId="0" applyFont="1" applyFill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0" fontId="7" fillId="9" borderId="1" xfId="1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center" vertical="top" wrapText="1"/>
    </xf>
    <xf numFmtId="0" fontId="19" fillId="18" borderId="9" xfId="0" applyFont="1" applyFill="1" applyBorder="1" applyAlignment="1">
      <alignment horizontal="center" vertical="center" wrapText="1"/>
    </xf>
    <xf numFmtId="165" fontId="7" fillId="14" borderId="12" xfId="1" applyNumberFormat="1" applyFont="1" applyFill="1" applyBorder="1" applyAlignment="1">
      <alignment horizontal="center" vertical="center" wrapText="1"/>
    </xf>
    <xf numFmtId="165" fontId="7" fillId="14" borderId="12" xfId="3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top" wrapText="1"/>
    </xf>
    <xf numFmtId="165" fontId="7" fillId="14" borderId="1" xfId="3" applyFont="1" applyFill="1" applyBorder="1" applyAlignment="1" applyProtection="1">
      <alignment horizontal="center" vertical="center" wrapText="1"/>
    </xf>
    <xf numFmtId="165" fontId="7" fillId="14" borderId="1" xfId="1" applyNumberFormat="1" applyFont="1" applyFill="1" applyBorder="1" applyAlignment="1">
      <alignment horizontal="center" vertical="center" wrapText="1"/>
    </xf>
    <xf numFmtId="165" fontId="7" fillId="16" borderId="9" xfId="0" applyNumberFormat="1" applyFont="1" applyFill="1" applyBorder="1" applyAlignment="1">
      <alignment horizontal="center" vertical="center" wrapText="1"/>
    </xf>
    <xf numFmtId="165" fontId="19" fillId="18" borderId="9" xfId="0" applyNumberFormat="1" applyFont="1" applyFill="1" applyBorder="1" applyAlignment="1">
      <alignment horizontal="center" vertical="top" wrapText="1"/>
    </xf>
    <xf numFmtId="165" fontId="7" fillId="10" borderId="9" xfId="3" applyFont="1" applyFill="1" applyBorder="1" applyAlignment="1" applyProtection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top" wrapText="1"/>
    </xf>
    <xf numFmtId="0" fontId="24" fillId="13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left" vertical="top" wrapText="1"/>
    </xf>
    <xf numFmtId="0" fontId="7" fillId="16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0" borderId="1" xfId="0" applyFont="1" applyFill="1" applyBorder="1" applyAlignment="1">
      <alignment horizontal="left" vertical="top" wrapText="1"/>
    </xf>
    <xf numFmtId="0" fontId="7" fillId="20" borderId="1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left" vertical="top" wrapText="1"/>
    </xf>
    <xf numFmtId="165" fontId="7" fillId="21" borderId="9" xfId="3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3" fillId="22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0" fontId="7" fillId="0" borderId="0" xfId="0" applyFont="1"/>
    <xf numFmtId="0" fontId="7" fillId="2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7" fillId="5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13" borderId="1" xfId="0" applyFont="1" applyFill="1" applyBorder="1" applyAlignment="1">
      <alignment horizontal="center" vertical="top" wrapText="1"/>
    </xf>
    <xf numFmtId="0" fontId="1" fillId="13" borderId="0" xfId="0" applyFont="1" applyFill="1" applyAlignment="1">
      <alignment vertical="top" wrapText="1"/>
    </xf>
    <xf numFmtId="164" fontId="1" fillId="5" borderId="22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 wrapText="1"/>
    </xf>
    <xf numFmtId="165" fontId="21" fillId="0" borderId="0" xfId="0" applyNumberFormat="1" applyFont="1" applyAlignment="1">
      <alignment horizontal="center" vertical="top" wrapText="1"/>
    </xf>
    <xf numFmtId="165" fontId="2" fillId="15" borderId="12" xfId="3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6" fillId="9" borderId="9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7" fillId="18" borderId="9" xfId="0" applyFont="1" applyFill="1" applyBorder="1" applyAlignment="1">
      <alignment horizontal="center" vertical="top" wrapText="1"/>
    </xf>
    <xf numFmtId="164" fontId="7" fillId="18" borderId="9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16" fillId="11" borderId="9" xfId="3" applyFont="1" applyFill="1" applyBorder="1" applyAlignment="1" applyProtection="1">
      <alignment horizontal="center" vertical="top" wrapText="1"/>
    </xf>
    <xf numFmtId="164" fontId="16" fillId="11" borderId="9" xfId="3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5" fontId="2" fillId="14" borderId="31" xfId="3" applyFont="1" applyFill="1" applyBorder="1" applyAlignment="1" applyProtection="1">
      <alignment horizontal="center" vertical="top" wrapText="1"/>
    </xf>
    <xf numFmtId="0" fontId="7" fillId="23" borderId="1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 vertical="top" wrapText="1"/>
    </xf>
    <xf numFmtId="165" fontId="2" fillId="24" borderId="1" xfId="3" applyFont="1" applyFill="1" applyBorder="1" applyAlignment="1" applyProtection="1">
      <alignment horizontal="left" vertical="top" wrapText="1" shrinkToFit="1"/>
    </xf>
    <xf numFmtId="165" fontId="7" fillId="24" borderId="1" xfId="1" applyNumberFormat="1" applyFont="1" applyFill="1" applyBorder="1" applyAlignment="1">
      <alignment horizontal="center" vertical="top" wrapText="1"/>
    </xf>
    <xf numFmtId="165" fontId="2" fillId="5" borderId="0" xfId="3" applyFont="1" applyFill="1" applyAlignment="1" applyProtection="1">
      <alignment vertical="top" wrapText="1"/>
    </xf>
    <xf numFmtId="0" fontId="0" fillId="5" borderId="0" xfId="0" applyFill="1"/>
    <xf numFmtId="0" fontId="1" fillId="16" borderId="11" xfId="0" applyFont="1" applyFill="1" applyBorder="1" applyAlignment="1">
      <alignment horizontal="center" vertical="top" wrapText="1"/>
    </xf>
    <xf numFmtId="164" fontId="1" fillId="16" borderId="11" xfId="0" applyNumberFormat="1" applyFont="1" applyFill="1" applyBorder="1" applyAlignment="1">
      <alignment horizontal="center" vertical="top" wrapText="1"/>
    </xf>
    <xf numFmtId="0" fontId="1" fillId="18" borderId="9" xfId="0" applyFont="1" applyFill="1" applyBorder="1" applyAlignment="1">
      <alignment horizontal="center" vertical="top" wrapText="1"/>
    </xf>
    <xf numFmtId="164" fontId="1" fillId="18" borderId="9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top" wrapText="1"/>
    </xf>
    <xf numFmtId="0" fontId="1" fillId="18" borderId="9" xfId="0" applyFont="1" applyFill="1" applyBorder="1" applyAlignment="1">
      <alignment horizontal="center" vertical="center" wrapText="1"/>
    </xf>
    <xf numFmtId="164" fontId="1" fillId="18" borderId="9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164" fontId="1" fillId="9" borderId="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165" fontId="16" fillId="18" borderId="9" xfId="0" applyNumberFormat="1" applyFont="1" applyFill="1" applyBorder="1" applyAlignment="1">
      <alignment horizontal="center" vertical="top" wrapText="1"/>
    </xf>
    <xf numFmtId="165" fontId="2" fillId="15" borderId="32" xfId="3" applyFont="1" applyFill="1" applyBorder="1" applyAlignment="1" applyProtection="1">
      <alignment horizontal="center" vertical="top" wrapText="1"/>
    </xf>
    <xf numFmtId="164" fontId="2" fillId="15" borderId="32" xfId="3" applyNumberFormat="1" applyFont="1" applyFill="1" applyBorder="1" applyAlignment="1" applyProtection="1">
      <alignment horizontal="center" vertical="top" wrapText="1"/>
    </xf>
    <xf numFmtId="165" fontId="16" fillId="11" borderId="1" xfId="3" applyFont="1" applyFill="1" applyBorder="1" applyAlignment="1" applyProtection="1">
      <alignment horizontal="center" vertical="top" wrapText="1"/>
    </xf>
    <xf numFmtId="164" fontId="16" fillId="11" borderId="1" xfId="3" applyNumberFormat="1" applyFont="1" applyFill="1" applyBorder="1" applyAlignment="1" applyProtection="1">
      <alignment horizontal="center" vertical="top" wrapText="1"/>
    </xf>
    <xf numFmtId="165" fontId="15" fillId="11" borderId="1" xfId="3" applyFont="1" applyFill="1" applyBorder="1" applyAlignment="1" applyProtection="1">
      <alignment horizontal="center" vertical="top" wrapText="1"/>
    </xf>
    <xf numFmtId="165" fontId="19" fillId="11" borderId="1" xfId="3" applyFont="1" applyFill="1" applyBorder="1" applyAlignment="1" applyProtection="1">
      <alignment horizontal="center" vertical="top" wrapText="1"/>
    </xf>
    <xf numFmtId="49" fontId="2" fillId="5" borderId="5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horizontal="center" vertical="top" wrapText="1"/>
    </xf>
    <xf numFmtId="165" fontId="19" fillId="9" borderId="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5" fontId="34" fillId="13" borderId="0" xfId="0" applyNumberFormat="1" applyFont="1" applyFill="1" applyAlignment="1">
      <alignment vertical="top" wrapText="1"/>
    </xf>
    <xf numFmtId="0" fontId="34" fillId="13" borderId="0" xfId="0" applyFont="1" applyFill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top" wrapText="1"/>
    </xf>
    <xf numFmtId="164" fontId="2" fillId="2" borderId="22" xfId="0" applyNumberFormat="1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164" fontId="13" fillId="5" borderId="6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164" fontId="1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4" fillId="13" borderId="0" xfId="0" applyFont="1" applyFill="1" applyAlignment="1">
      <alignment vertical="center" wrapText="1"/>
    </xf>
    <xf numFmtId="0" fontId="34" fillId="0" borderId="0" xfId="0" applyFont="1" applyAlignment="1">
      <alignment vertical="top" wrapText="1"/>
    </xf>
    <xf numFmtId="165" fontId="34" fillId="6" borderId="0" xfId="0" applyNumberFormat="1" applyFont="1" applyFill="1" applyAlignment="1">
      <alignment vertical="top" wrapText="1"/>
    </xf>
    <xf numFmtId="165" fontId="2" fillId="25" borderId="1" xfId="3" applyFont="1" applyFill="1" applyBorder="1" applyAlignment="1" applyProtection="1">
      <alignment horizontal="left" vertical="top" wrapText="1"/>
    </xf>
    <xf numFmtId="165" fontId="7" fillId="25" borderId="1" xfId="3" applyFont="1" applyFill="1" applyBorder="1" applyAlignment="1" applyProtection="1">
      <alignment horizontal="center" vertical="center" wrapText="1"/>
    </xf>
    <xf numFmtId="165" fontId="2" fillId="25" borderId="5" xfId="3" applyFont="1" applyFill="1" applyBorder="1" applyAlignment="1" applyProtection="1">
      <alignment horizontal="left" vertical="top" wrapText="1"/>
    </xf>
    <xf numFmtId="165" fontId="7" fillId="25" borderId="5" xfId="3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64" fontId="1" fillId="5" borderId="5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5" fontId="3" fillId="14" borderId="12" xfId="3" applyFont="1" applyFill="1" applyBorder="1" applyAlignment="1" applyProtection="1">
      <alignment horizontal="center" vertical="top" wrapText="1"/>
    </xf>
    <xf numFmtId="165" fontId="2" fillId="14" borderId="13" xfId="3" applyFont="1" applyFill="1" applyBorder="1" applyAlignment="1" applyProtection="1">
      <alignment horizontal="center" vertical="top" wrapText="1"/>
    </xf>
    <xf numFmtId="165" fontId="2" fillId="14" borderId="14" xfId="3" applyFont="1" applyFill="1" applyBorder="1" applyAlignment="1" applyProtection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3" fillId="16" borderId="9" xfId="0" applyNumberFormat="1" applyFont="1" applyFill="1" applyBorder="1" applyAlignment="1">
      <alignment horizontal="center" vertical="top" wrapText="1"/>
    </xf>
    <xf numFmtId="164" fontId="23" fillId="16" borderId="11" xfId="0" applyNumberFormat="1" applyFont="1" applyFill="1" applyBorder="1" applyAlignment="1">
      <alignment horizontal="center" vertical="top" wrapText="1"/>
    </xf>
    <xf numFmtId="164" fontId="23" fillId="16" borderId="28" xfId="0" applyNumberFormat="1" applyFont="1" applyFill="1" applyBorder="1" applyAlignment="1">
      <alignment horizontal="center" vertical="top" wrapText="1"/>
    </xf>
    <xf numFmtId="0" fontId="23" fillId="16" borderId="9" xfId="0" applyFont="1" applyFill="1" applyBorder="1" applyAlignment="1">
      <alignment horizontal="center" vertical="top" wrapText="1"/>
    </xf>
    <xf numFmtId="0" fontId="23" fillId="16" borderId="11" xfId="0" applyFont="1" applyFill="1" applyBorder="1" applyAlignment="1">
      <alignment horizontal="center" vertical="top" wrapText="1"/>
    </xf>
    <xf numFmtId="0" fontId="23" fillId="16" borderId="28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2" fillId="16" borderId="9" xfId="0" applyFont="1" applyFill="1" applyBorder="1" applyAlignment="1">
      <alignment horizontal="center" vertical="top" wrapText="1"/>
    </xf>
    <xf numFmtId="0" fontId="22" fillId="16" borderId="29" xfId="0" applyFont="1" applyFill="1" applyBorder="1" applyAlignment="1">
      <alignment horizontal="center" vertical="top" wrapText="1"/>
    </xf>
    <xf numFmtId="0" fontId="22" fillId="16" borderId="30" xfId="0" applyFont="1" applyFill="1" applyBorder="1" applyAlignment="1">
      <alignment horizontal="center" vertical="top" wrapText="1"/>
    </xf>
    <xf numFmtId="0" fontId="16" fillId="16" borderId="9" xfId="0" applyFont="1" applyFill="1" applyBorder="1" applyAlignment="1">
      <alignment horizontal="center" vertical="top" wrapText="1"/>
    </xf>
    <xf numFmtId="0" fontId="16" fillId="16" borderId="11" xfId="0" applyFont="1" applyFill="1" applyBorder="1" applyAlignment="1">
      <alignment horizontal="center" vertical="top" wrapText="1"/>
    </xf>
    <xf numFmtId="0" fontId="16" fillId="16" borderId="28" xfId="0" applyFont="1" applyFill="1" applyBorder="1" applyAlignment="1">
      <alignment horizontal="center" vertical="top" wrapText="1"/>
    </xf>
    <xf numFmtId="0" fontId="16" fillId="16" borderId="10" xfId="0" applyFont="1" applyFill="1" applyBorder="1" applyAlignment="1">
      <alignment horizontal="center" vertical="top" wrapText="1"/>
    </xf>
    <xf numFmtId="164" fontId="23" fillId="16" borderId="10" xfId="0" applyNumberFormat="1" applyFont="1" applyFill="1" applyBorder="1" applyAlignment="1">
      <alignment horizontal="center" vertical="top" wrapText="1"/>
    </xf>
    <xf numFmtId="0" fontId="23" fillId="16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8"/>
    </xf>
    <xf numFmtId="0" fontId="3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10" borderId="5" xfId="3" applyNumberFormat="1" applyFont="1" applyFill="1" applyBorder="1" applyAlignment="1">
      <alignment horizontal="center" vertical="top" wrapText="1"/>
    </xf>
    <xf numFmtId="164" fontId="1" fillId="10" borderId="6" xfId="3" applyNumberFormat="1" applyFont="1" applyFill="1" applyBorder="1" applyAlignment="1">
      <alignment horizontal="center" vertical="top" wrapText="1"/>
    </xf>
    <xf numFmtId="164" fontId="1" fillId="10" borderId="7" xfId="3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3" fillId="6" borderId="8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9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5" fillId="16" borderId="9" xfId="0" applyFont="1" applyFill="1" applyBorder="1" applyAlignment="1">
      <alignment horizontal="center" vertical="top" wrapText="1"/>
    </xf>
    <xf numFmtId="0" fontId="15" fillId="16" borderId="29" xfId="0" applyFont="1" applyFill="1" applyBorder="1" applyAlignment="1">
      <alignment horizontal="center" vertical="top" wrapText="1"/>
    </xf>
    <xf numFmtId="0" fontId="15" fillId="16" borderId="30" xfId="0" applyFont="1" applyFill="1" applyBorder="1" applyAlignment="1">
      <alignment horizontal="center" vertical="top" wrapText="1"/>
    </xf>
    <xf numFmtId="164" fontId="16" fillId="16" borderId="10" xfId="0" applyNumberFormat="1" applyFont="1" applyFill="1" applyBorder="1" applyAlignment="1">
      <alignment horizontal="center" vertical="top" wrapText="1"/>
    </xf>
    <xf numFmtId="164" fontId="16" fillId="16" borderId="11" xfId="0" applyNumberFormat="1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 vertical="top" wrapText="1"/>
    </xf>
    <xf numFmtId="0" fontId="1" fillId="17" borderId="28" xfId="0" applyFont="1" applyFill="1" applyBorder="1" applyAlignment="1">
      <alignment horizontal="center" vertical="top" wrapText="1"/>
    </xf>
    <xf numFmtId="164" fontId="16" fillId="16" borderId="9" xfId="0" applyNumberFormat="1" applyFont="1" applyFill="1" applyBorder="1" applyAlignment="1">
      <alignment horizontal="center" vertical="top" wrapText="1"/>
    </xf>
    <xf numFmtId="164" fontId="16" fillId="16" borderId="28" xfId="0" applyNumberFormat="1" applyFont="1" applyFill="1" applyBorder="1" applyAlignment="1">
      <alignment horizontal="center" vertical="top" wrapText="1"/>
    </xf>
    <xf numFmtId="165" fontId="3" fillId="14" borderId="13" xfId="3" applyFont="1" applyFill="1" applyBorder="1" applyAlignment="1" applyProtection="1">
      <alignment horizontal="center" vertical="top" wrapText="1"/>
    </xf>
    <xf numFmtId="165" fontId="2" fillId="14" borderId="5" xfId="3" applyFont="1" applyFill="1" applyBorder="1" applyAlignment="1" applyProtection="1">
      <alignment horizontal="center" vertical="top" wrapText="1"/>
    </xf>
    <xf numFmtId="165" fontId="2" fillId="14" borderId="7" xfId="3" applyFont="1" applyFill="1" applyBorder="1" applyAlignment="1" applyProtection="1">
      <alignment horizontal="center" vertical="top" wrapText="1"/>
    </xf>
    <xf numFmtId="164" fontId="2" fillId="14" borderId="5" xfId="3" applyNumberFormat="1" applyFont="1" applyFill="1" applyBorder="1" applyAlignment="1" applyProtection="1">
      <alignment horizontal="center" vertical="top" wrapText="1"/>
    </xf>
    <xf numFmtId="164" fontId="2" fillId="14" borderId="7" xfId="3" applyNumberFormat="1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7" xfId="0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5" fontId="16" fillId="10" borderId="10" xfId="3" applyFont="1" applyFill="1" applyBorder="1" applyAlignment="1" applyProtection="1">
      <alignment horizontal="center" vertical="top" wrapText="1"/>
    </xf>
    <xf numFmtId="165" fontId="16" fillId="10" borderId="11" xfId="3" applyFont="1" applyFill="1" applyBorder="1" applyAlignment="1" applyProtection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7" fillId="16" borderId="10" xfId="0" applyFont="1" applyFill="1" applyBorder="1" applyAlignment="1">
      <alignment horizontal="center" vertical="top" wrapText="1"/>
    </xf>
    <xf numFmtId="0" fontId="7" fillId="16" borderId="11" xfId="0" applyFont="1" applyFill="1" applyBorder="1" applyAlignment="1">
      <alignment horizontal="center" vertical="top" wrapText="1"/>
    </xf>
    <xf numFmtId="0" fontId="7" fillId="16" borderId="28" xfId="0" applyFont="1" applyFill="1" applyBorder="1" applyAlignment="1">
      <alignment horizontal="center" vertical="top" wrapText="1"/>
    </xf>
    <xf numFmtId="0" fontId="19" fillId="16" borderId="9" xfId="0" applyFont="1" applyFill="1" applyBorder="1" applyAlignment="1">
      <alignment horizontal="center" vertical="top" wrapText="1"/>
    </xf>
    <xf numFmtId="0" fontId="19" fillId="16" borderId="29" xfId="0" applyFont="1" applyFill="1" applyBorder="1" applyAlignment="1">
      <alignment horizontal="center" vertical="top" wrapText="1"/>
    </xf>
    <xf numFmtId="0" fontId="19" fillId="16" borderId="30" xfId="0" applyFont="1" applyFill="1" applyBorder="1" applyAlignment="1">
      <alignment horizontal="center" vertical="top" wrapText="1"/>
    </xf>
    <xf numFmtId="164" fontId="7" fillId="16" borderId="11" xfId="0" applyNumberFormat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165" fontId="2" fillId="24" borderId="5" xfId="3" applyFont="1" applyFill="1" applyBorder="1" applyAlignment="1" applyProtection="1">
      <alignment horizontal="center" vertical="top" wrapText="1"/>
    </xf>
    <xf numFmtId="165" fontId="2" fillId="24" borderId="7" xfId="3" applyFont="1" applyFill="1" applyBorder="1" applyAlignment="1" applyProtection="1">
      <alignment horizontal="center" vertical="top" wrapText="1"/>
    </xf>
    <xf numFmtId="164" fontId="2" fillId="24" borderId="5" xfId="3" applyNumberFormat="1" applyFont="1" applyFill="1" applyBorder="1" applyAlignment="1" applyProtection="1">
      <alignment horizontal="center" vertical="top" wrapText="1"/>
    </xf>
    <xf numFmtId="164" fontId="2" fillId="24" borderId="7" xfId="3" applyNumberFormat="1" applyFont="1" applyFill="1" applyBorder="1" applyAlignment="1" applyProtection="1">
      <alignment horizontal="center" vertical="top" wrapText="1"/>
    </xf>
    <xf numFmtId="0" fontId="32" fillId="6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165" fontId="2" fillId="14" borderId="12" xfId="3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3" fillId="6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25" fillId="16" borderId="9" xfId="0" applyFont="1" applyFill="1" applyBorder="1" applyAlignment="1">
      <alignment horizontal="center" vertical="top" wrapText="1"/>
    </xf>
    <xf numFmtId="0" fontId="25" fillId="16" borderId="29" xfId="0" applyFont="1" applyFill="1" applyBorder="1" applyAlignment="1">
      <alignment horizontal="center" vertical="top" wrapText="1"/>
    </xf>
    <xf numFmtId="0" fontId="25" fillId="16" borderId="30" xfId="0" applyFont="1" applyFill="1" applyBorder="1" applyAlignment="1">
      <alignment horizontal="center" vertical="top" wrapText="1"/>
    </xf>
    <xf numFmtId="0" fontId="1" fillId="16" borderId="11" xfId="0" applyFont="1" applyFill="1" applyBorder="1" applyAlignment="1">
      <alignment horizontal="center" vertical="top" wrapText="1"/>
    </xf>
    <xf numFmtId="0" fontId="24" fillId="16" borderId="11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top" wrapText="1"/>
    </xf>
    <xf numFmtId="0" fontId="32" fillId="13" borderId="8" xfId="0" applyFont="1" applyFill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165" fontId="2" fillId="14" borderId="12" xfId="3" applyFont="1" applyFill="1" applyBorder="1" applyAlignment="1" applyProtection="1">
      <alignment horizontal="center" vertical="top" wrapText="1"/>
    </xf>
    <xf numFmtId="0" fontId="15" fillId="16" borderId="3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center" vertical="top" wrapText="1"/>
    </xf>
    <xf numFmtId="0" fontId="11" fillId="9" borderId="4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2" fillId="2" borderId="6" xfId="0" applyNumberFormat="1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16" borderId="9" xfId="0" applyFont="1" applyFill="1" applyBorder="1" applyAlignment="1">
      <alignment horizontal="left" vertical="top" wrapText="1"/>
    </xf>
    <xf numFmtId="0" fontId="7" fillId="16" borderId="11" xfId="0" applyFont="1" applyFill="1" applyBorder="1" applyAlignment="1">
      <alignment horizontal="left" vertical="top" wrapText="1"/>
    </xf>
    <xf numFmtId="0" fontId="7" fillId="16" borderId="28" xfId="0" applyFont="1" applyFill="1" applyBorder="1" applyAlignment="1">
      <alignment horizontal="left" vertical="top" wrapText="1"/>
    </xf>
    <xf numFmtId="0" fontId="15" fillId="19" borderId="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5" fillId="19" borderId="30" xfId="0" applyFont="1" applyFill="1" applyBorder="1" applyAlignment="1">
      <alignment horizontal="center" vertical="center" wrapText="1"/>
    </xf>
    <xf numFmtId="165" fontId="2" fillId="14" borderId="13" xfId="3" applyFont="1" applyFill="1" applyBorder="1" applyAlignment="1" applyProtection="1">
      <alignment horizontal="left" vertical="top" wrapText="1"/>
    </xf>
    <xf numFmtId="165" fontId="2" fillId="14" borderId="14" xfId="3" applyFont="1" applyFill="1" applyBorder="1" applyAlignment="1" applyProtection="1">
      <alignment horizontal="left" vertical="top" wrapText="1"/>
    </xf>
    <xf numFmtId="165" fontId="2" fillId="14" borderId="24" xfId="3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6" fillId="16" borderId="10" xfId="0" applyFont="1" applyFill="1" applyBorder="1" applyAlignment="1">
      <alignment horizontal="left" vertical="top" wrapText="1"/>
    </xf>
    <xf numFmtId="0" fontId="16" fillId="16" borderId="1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left" vertical="top" wrapText="1"/>
    </xf>
    <xf numFmtId="165" fontId="2" fillId="14" borderId="6" xfId="3" applyFont="1" applyFill="1" applyBorder="1" applyAlignment="1" applyProtection="1">
      <alignment horizontal="center" vertical="top" wrapText="1"/>
    </xf>
    <xf numFmtId="164" fontId="2" fillId="14" borderId="6" xfId="3" applyNumberFormat="1" applyFont="1" applyFill="1" applyBorder="1" applyAlignment="1" applyProtection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0" fillId="0" borderId="26" xfId="0" applyBorder="1"/>
    <xf numFmtId="0" fontId="0" fillId="0" borderId="27" xfId="0" applyBorder="1"/>
    <xf numFmtId="0" fontId="1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165" fontId="2" fillId="14" borderId="1" xfId="3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2" fillId="14" borderId="1" xfId="3" applyNumberFormat="1" applyFont="1" applyFill="1" applyBorder="1" applyAlignment="1" applyProtection="1">
      <alignment horizontal="center" vertical="top" wrapText="1"/>
    </xf>
    <xf numFmtId="165" fontId="2" fillId="14" borderId="8" xfId="3" applyFont="1" applyFill="1" applyBorder="1" applyAlignment="1" applyProtection="1">
      <alignment horizontal="left" vertical="top" wrapText="1"/>
    </xf>
    <xf numFmtId="165" fontId="2" fillId="14" borderId="0" xfId="3" applyFont="1" applyFill="1" applyBorder="1" applyAlignment="1" applyProtection="1">
      <alignment horizontal="left" vertical="top" wrapText="1"/>
    </xf>
    <xf numFmtId="0" fontId="24" fillId="17" borderId="9" xfId="0" applyFont="1" applyFill="1" applyBorder="1" applyAlignment="1">
      <alignment horizontal="left" vertical="top" wrapText="1"/>
    </xf>
    <xf numFmtId="0" fontId="24" fillId="17" borderId="11" xfId="0" applyFont="1" applyFill="1" applyBorder="1" applyAlignment="1">
      <alignment horizontal="left" vertical="top" wrapText="1"/>
    </xf>
    <xf numFmtId="0" fontId="24" fillId="17" borderId="28" xfId="0" applyFont="1" applyFill="1" applyBorder="1" applyAlignment="1">
      <alignment horizontal="left" vertical="top" wrapText="1"/>
    </xf>
    <xf numFmtId="165" fontId="22" fillId="16" borderId="10" xfId="0" applyNumberFormat="1" applyFont="1" applyFill="1" applyBorder="1" applyAlignment="1">
      <alignment horizontal="center" vertical="top" wrapText="1"/>
    </xf>
    <xf numFmtId="165" fontId="22" fillId="16" borderId="36" xfId="0" applyNumberFormat="1" applyFont="1" applyFill="1" applyBorder="1" applyAlignment="1">
      <alignment horizontal="center" vertical="top" wrapText="1"/>
    </xf>
    <xf numFmtId="165" fontId="22" fillId="16" borderId="37" xfId="0" applyNumberFormat="1" applyFont="1" applyFill="1" applyBorder="1" applyAlignment="1">
      <alignment horizontal="center" vertical="top" wrapText="1"/>
    </xf>
    <xf numFmtId="165" fontId="16" fillId="16" borderId="9" xfId="0" applyNumberFormat="1" applyFont="1" applyFill="1" applyBorder="1" applyAlignment="1">
      <alignment horizontal="center" vertical="top" wrapText="1"/>
    </xf>
    <xf numFmtId="165" fontId="16" fillId="16" borderId="11" xfId="0" applyNumberFormat="1" applyFont="1" applyFill="1" applyBorder="1" applyAlignment="1">
      <alignment horizontal="center" vertical="top" wrapText="1"/>
    </xf>
    <xf numFmtId="165" fontId="16" fillId="16" borderId="28" xfId="0" applyNumberFormat="1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40" xfId="0" applyFont="1" applyBorder="1" applyAlignment="1">
      <alignment horizontal="center" vertical="top" wrapText="1"/>
    </xf>
    <xf numFmtId="164" fontId="2" fillId="14" borderId="40" xfId="3" applyNumberFormat="1" applyFont="1" applyFill="1" applyBorder="1" applyAlignment="1" applyProtection="1">
      <alignment horizontal="center" vertical="top" wrapText="1"/>
    </xf>
    <xf numFmtId="165" fontId="2" fillId="14" borderId="40" xfId="3" applyFont="1" applyFill="1" applyBorder="1" applyAlignment="1" applyProtection="1">
      <alignment horizontal="center" vertical="top" wrapText="1"/>
    </xf>
    <xf numFmtId="165" fontId="3" fillId="14" borderId="14" xfId="3" applyFont="1" applyFill="1" applyBorder="1" applyAlignment="1" applyProtection="1">
      <alignment horizontal="center" vertical="top" wrapText="1"/>
    </xf>
    <xf numFmtId="165" fontId="16" fillId="10" borderId="5" xfId="3" applyFont="1" applyFill="1" applyBorder="1" applyAlignment="1" applyProtection="1">
      <alignment horizontal="center" vertical="top" wrapText="1"/>
    </xf>
    <xf numFmtId="165" fontId="16" fillId="10" borderId="6" xfId="3" applyFont="1" applyFill="1" applyBorder="1" applyAlignment="1" applyProtection="1">
      <alignment horizontal="center" vertical="top" wrapText="1"/>
    </xf>
    <xf numFmtId="165" fontId="16" fillId="10" borderId="7" xfId="3" applyFont="1" applyFill="1" applyBorder="1" applyAlignment="1" applyProtection="1">
      <alignment horizontal="center" vertical="top" wrapText="1"/>
    </xf>
    <xf numFmtId="164" fontId="16" fillId="10" borderId="5" xfId="3" applyNumberFormat="1" applyFont="1" applyFill="1" applyBorder="1" applyAlignment="1" applyProtection="1">
      <alignment horizontal="center" vertical="top" wrapText="1"/>
    </xf>
    <xf numFmtId="164" fontId="16" fillId="10" borderId="6" xfId="3" applyNumberFormat="1" applyFont="1" applyFill="1" applyBorder="1" applyAlignment="1" applyProtection="1">
      <alignment horizontal="center" vertical="top" wrapText="1"/>
    </xf>
    <xf numFmtId="164" fontId="16" fillId="10" borderId="7" xfId="3" applyNumberFormat="1" applyFont="1" applyFill="1" applyBorder="1" applyAlignment="1" applyProtection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165" fontId="23" fillId="16" borderId="9" xfId="0" applyNumberFormat="1" applyFont="1" applyFill="1" applyBorder="1" applyAlignment="1">
      <alignment horizontal="center" vertical="top" wrapText="1"/>
    </xf>
    <xf numFmtId="165" fontId="23" fillId="16" borderId="11" xfId="0" applyNumberFormat="1" applyFont="1" applyFill="1" applyBorder="1" applyAlignment="1">
      <alignment horizontal="center" vertical="top" wrapText="1"/>
    </xf>
    <xf numFmtId="165" fontId="23" fillId="16" borderId="28" xfId="0" applyNumberFormat="1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65" fontId="2" fillId="14" borderId="32" xfId="3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>
      <alignment horizontal="left" vertical="top" wrapText="1" shrinkToFi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2" fillId="14" borderId="13" xfId="3" applyNumberFormat="1" applyFont="1" applyFill="1" applyBorder="1" applyAlignment="1" applyProtection="1">
      <alignment horizontal="center" vertical="top" wrapText="1"/>
    </xf>
    <xf numFmtId="164" fontId="2" fillId="14" borderId="14" xfId="3" applyNumberFormat="1" applyFont="1" applyFill="1" applyBorder="1" applyAlignment="1" applyProtection="1">
      <alignment horizontal="center" vertical="top" wrapText="1"/>
    </xf>
    <xf numFmtId="164" fontId="2" fillId="14" borderId="32" xfId="3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35" fillId="9" borderId="2" xfId="0" applyFont="1" applyFill="1" applyBorder="1" applyAlignment="1">
      <alignment horizontal="center" vertical="top" wrapText="1"/>
    </xf>
    <xf numFmtId="0" fontId="35" fillId="9" borderId="4" xfId="0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23" fillId="16" borderId="1" xfId="0" applyFont="1" applyFill="1" applyBorder="1" applyAlignment="1">
      <alignment horizontal="left" vertical="top" wrapText="1"/>
    </xf>
    <xf numFmtId="164" fontId="16" fillId="16" borderId="1" xfId="0" applyNumberFormat="1" applyFont="1" applyFill="1" applyBorder="1" applyAlignment="1">
      <alignment horizontal="center" vertical="top" wrapText="1"/>
    </xf>
    <xf numFmtId="0" fontId="16" fillId="16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164" fontId="1" fillId="5" borderId="7" xfId="0" applyNumberFormat="1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341"/>
  <sheetViews>
    <sheetView view="pageBreakPreview" zoomScale="90" zoomScaleSheetLayoutView="90" workbookViewId="0">
      <pane ySplit="3" topLeftCell="A4" activePane="bottomLeft" state="frozen"/>
      <selection activeCell="C99" sqref="C99"/>
      <selection pane="bottomLeft" activeCell="D1" sqref="D1:E1"/>
    </sheetView>
  </sheetViews>
  <sheetFormatPr defaultRowHeight="15.75" x14ac:dyDescent="0.25"/>
  <cols>
    <col min="1" max="1" width="6.28515625" style="8" customWidth="1"/>
    <col min="2" max="2" width="8.140625" style="16" customWidth="1"/>
    <col min="3" max="3" width="34.42578125" style="8" customWidth="1"/>
    <col min="4" max="4" width="46" style="4" customWidth="1"/>
    <col min="5" max="5" width="16.140625" style="8" customWidth="1"/>
    <col min="6" max="6" width="9.140625" style="4" customWidth="1"/>
    <col min="7" max="8" width="9.42578125" style="4" customWidth="1"/>
    <col min="9" max="16384" width="9.140625" style="4"/>
  </cols>
  <sheetData>
    <row r="1" spans="1:8" ht="65.25" customHeight="1" x14ac:dyDescent="0.25">
      <c r="C1" s="407"/>
      <c r="D1" s="543" t="s">
        <v>947</v>
      </c>
      <c r="E1" s="543"/>
    </row>
    <row r="2" spans="1:8" ht="34.5" customHeight="1" x14ac:dyDescent="0.25">
      <c r="A2" s="544" t="s">
        <v>360</v>
      </c>
      <c r="B2" s="544"/>
      <c r="C2" s="544"/>
      <c r="D2" s="544"/>
      <c r="E2" s="544"/>
    </row>
    <row r="3" spans="1:8" ht="31.5" customHeight="1" x14ac:dyDescent="0.25">
      <c r="A3" s="46" t="s">
        <v>442</v>
      </c>
      <c r="B3" s="14" t="s">
        <v>86</v>
      </c>
      <c r="C3" s="46" t="s">
        <v>207</v>
      </c>
      <c r="D3" s="46" t="s">
        <v>206</v>
      </c>
      <c r="E3" s="46" t="s">
        <v>205</v>
      </c>
    </row>
    <row r="4" spans="1:8" ht="19.5" customHeight="1" x14ac:dyDescent="0.25">
      <c r="A4" s="522" t="s">
        <v>0</v>
      </c>
      <c r="B4" s="522"/>
      <c r="C4" s="522"/>
      <c r="D4" s="522"/>
      <c r="E4" s="522"/>
    </row>
    <row r="5" spans="1:8" ht="48" customHeight="1" x14ac:dyDescent="0.25">
      <c r="A5" s="494">
        <v>1</v>
      </c>
      <c r="B5" s="101">
        <v>1</v>
      </c>
      <c r="C5" s="520" t="s">
        <v>305</v>
      </c>
      <c r="D5" s="12" t="s">
        <v>124</v>
      </c>
      <c r="E5" s="20">
        <v>8</v>
      </c>
    </row>
    <row r="6" spans="1:8" x14ac:dyDescent="0.25">
      <c r="A6" s="495"/>
      <c r="B6" s="114"/>
      <c r="C6" s="521"/>
      <c r="D6" s="12" t="s">
        <v>231</v>
      </c>
      <c r="E6" s="46">
        <v>6</v>
      </c>
    </row>
    <row r="7" spans="1:8" x14ac:dyDescent="0.25">
      <c r="A7" s="495"/>
      <c r="B7" s="114"/>
      <c r="C7" s="521"/>
      <c r="D7" s="12" t="s">
        <v>1</v>
      </c>
      <c r="E7" s="46">
        <v>103</v>
      </c>
    </row>
    <row r="8" spans="1:8" x14ac:dyDescent="0.25">
      <c r="A8" s="495"/>
      <c r="B8" s="114"/>
      <c r="C8" s="521"/>
      <c r="D8" s="12" t="s">
        <v>123</v>
      </c>
      <c r="E8" s="46">
        <v>13</v>
      </c>
    </row>
    <row r="9" spans="1:8" x14ac:dyDescent="0.25">
      <c r="A9" s="495"/>
      <c r="B9" s="114"/>
      <c r="C9" s="521"/>
      <c r="D9" s="12" t="s">
        <v>55</v>
      </c>
      <c r="E9" s="46">
        <v>7</v>
      </c>
    </row>
    <row r="10" spans="1:8" x14ac:dyDescent="0.25">
      <c r="A10" s="495"/>
      <c r="B10" s="114"/>
      <c r="C10" s="521"/>
      <c r="D10" s="12" t="s">
        <v>57</v>
      </c>
      <c r="E10" s="46">
        <v>14</v>
      </c>
    </row>
    <row r="11" spans="1:8" x14ac:dyDescent="0.25">
      <c r="A11" s="495"/>
      <c r="B11" s="114"/>
      <c r="C11" s="521"/>
      <c r="D11" s="12" t="s">
        <v>58</v>
      </c>
      <c r="E11" s="25">
        <v>10</v>
      </c>
    </row>
    <row r="12" spans="1:8" x14ac:dyDescent="0.25">
      <c r="A12" s="495"/>
      <c r="B12" s="114"/>
      <c r="C12" s="521"/>
      <c r="D12" s="12" t="s">
        <v>59</v>
      </c>
      <c r="E12" s="46">
        <v>11</v>
      </c>
    </row>
    <row r="13" spans="1:8" x14ac:dyDescent="0.25">
      <c r="A13" s="495"/>
      <c r="B13" s="114"/>
      <c r="C13" s="521"/>
      <c r="D13" s="12" t="s">
        <v>2</v>
      </c>
      <c r="E13" s="46">
        <v>38</v>
      </c>
    </row>
    <row r="14" spans="1:8" x14ac:dyDescent="0.25">
      <c r="A14" s="495"/>
      <c r="B14" s="114"/>
      <c r="C14" s="521"/>
      <c r="D14" s="12" t="s">
        <v>56</v>
      </c>
      <c r="E14" s="46">
        <v>3</v>
      </c>
    </row>
    <row r="15" spans="1:8" x14ac:dyDescent="0.25">
      <c r="A15" s="100"/>
      <c r="B15" s="114"/>
      <c r="C15" s="554"/>
      <c r="D15" s="12" t="s">
        <v>60</v>
      </c>
      <c r="E15" s="46">
        <v>6</v>
      </c>
    </row>
    <row r="16" spans="1:8" x14ac:dyDescent="0.25">
      <c r="A16" s="50"/>
      <c r="B16" s="116"/>
      <c r="C16" s="27">
        <v>1</v>
      </c>
      <c r="D16" s="27">
        <v>11</v>
      </c>
      <c r="E16" s="27">
        <f>SUM(E5:E15)</f>
        <v>219</v>
      </c>
      <c r="F16" s="6"/>
      <c r="G16" s="6"/>
      <c r="H16" s="6"/>
    </row>
    <row r="17" spans="1:8" ht="25.5" customHeight="1" x14ac:dyDescent="0.25">
      <c r="A17" s="491" t="s">
        <v>3</v>
      </c>
      <c r="B17" s="492"/>
      <c r="C17" s="492"/>
      <c r="D17" s="492"/>
      <c r="E17" s="493"/>
    </row>
    <row r="18" spans="1:8" ht="16.5" customHeight="1" x14ac:dyDescent="0.25">
      <c r="A18" s="494">
        <v>2</v>
      </c>
      <c r="B18" s="101">
        <v>2</v>
      </c>
      <c r="C18" s="520" t="s">
        <v>406</v>
      </c>
      <c r="D18" s="47" t="s">
        <v>443</v>
      </c>
      <c r="E18" s="21">
        <v>40</v>
      </c>
      <c r="F18" s="22"/>
      <c r="G18" s="22"/>
      <c r="H18" s="22"/>
    </row>
    <row r="19" spans="1:8" x14ac:dyDescent="0.25">
      <c r="A19" s="495"/>
      <c r="B19" s="114"/>
      <c r="C19" s="521"/>
      <c r="D19" s="47" t="s">
        <v>406</v>
      </c>
      <c r="E19" s="21">
        <v>20</v>
      </c>
      <c r="F19" s="22"/>
      <c r="G19" s="22"/>
      <c r="H19" s="22"/>
    </row>
    <row r="20" spans="1:8" x14ac:dyDescent="0.25">
      <c r="A20" s="495"/>
      <c r="B20" s="114"/>
      <c r="C20" s="521"/>
      <c r="D20" s="47" t="s">
        <v>87</v>
      </c>
      <c r="E20" s="21">
        <v>6</v>
      </c>
      <c r="F20" s="22"/>
      <c r="G20" s="22"/>
      <c r="H20" s="22"/>
    </row>
    <row r="21" spans="1:8" x14ac:dyDescent="0.25">
      <c r="A21" s="495"/>
      <c r="B21" s="114"/>
      <c r="C21" s="521"/>
      <c r="D21" s="47" t="s">
        <v>155</v>
      </c>
      <c r="E21" s="21">
        <v>6</v>
      </c>
      <c r="F21" s="22"/>
      <c r="G21" s="22"/>
      <c r="H21" s="22"/>
    </row>
    <row r="22" spans="1:8" x14ac:dyDescent="0.25">
      <c r="A22" s="495"/>
      <c r="B22" s="114"/>
      <c r="C22" s="521"/>
      <c r="D22" s="47" t="s">
        <v>88</v>
      </c>
      <c r="E22" s="21">
        <v>1</v>
      </c>
      <c r="F22" s="22"/>
      <c r="G22" s="22"/>
      <c r="H22" s="22"/>
    </row>
    <row r="23" spans="1:8" x14ac:dyDescent="0.25">
      <c r="A23" s="495"/>
      <c r="B23" s="114"/>
      <c r="C23" s="521"/>
      <c r="D23" s="47" t="s">
        <v>89</v>
      </c>
      <c r="E23" s="21">
        <v>4</v>
      </c>
      <c r="F23" s="22"/>
      <c r="G23" s="22"/>
      <c r="H23" s="22"/>
    </row>
    <row r="24" spans="1:8" x14ac:dyDescent="0.25">
      <c r="A24" s="50"/>
      <c r="B24" s="15"/>
      <c r="C24" s="27">
        <v>1</v>
      </c>
      <c r="D24" s="27">
        <v>6</v>
      </c>
      <c r="E24" s="27">
        <v>77</v>
      </c>
      <c r="F24" s="6"/>
      <c r="G24" s="6"/>
      <c r="H24" s="6"/>
    </row>
    <row r="25" spans="1:8" x14ac:dyDescent="0.25">
      <c r="A25" s="491" t="s">
        <v>259</v>
      </c>
      <c r="B25" s="492"/>
      <c r="C25" s="492"/>
      <c r="D25" s="492"/>
      <c r="E25" s="493"/>
    </row>
    <row r="26" spans="1:8" ht="16.5" customHeight="1" x14ac:dyDescent="0.25">
      <c r="A26" s="494">
        <v>3</v>
      </c>
      <c r="B26" s="101">
        <v>3</v>
      </c>
      <c r="C26" s="520" t="s">
        <v>337</v>
      </c>
      <c r="D26" s="47" t="s">
        <v>338</v>
      </c>
      <c r="E26" s="21">
        <v>8</v>
      </c>
      <c r="F26" s="22"/>
      <c r="G26" s="22"/>
      <c r="H26" s="22"/>
    </row>
    <row r="27" spans="1:8" x14ac:dyDescent="0.25">
      <c r="A27" s="495"/>
      <c r="B27" s="114"/>
      <c r="C27" s="521"/>
      <c r="D27" s="4" t="s">
        <v>337</v>
      </c>
      <c r="E27" s="21">
        <v>22</v>
      </c>
      <c r="F27" s="22"/>
      <c r="G27" s="22"/>
      <c r="H27" s="22"/>
    </row>
    <row r="28" spans="1:8" x14ac:dyDescent="0.25">
      <c r="A28" s="495"/>
      <c r="B28" s="114"/>
      <c r="C28" s="521"/>
      <c r="D28" s="47" t="s">
        <v>339</v>
      </c>
      <c r="E28" s="21">
        <v>77</v>
      </c>
      <c r="F28" s="22"/>
      <c r="G28" s="22"/>
      <c r="H28" s="22"/>
    </row>
    <row r="29" spans="1:8" x14ac:dyDescent="0.25">
      <c r="A29" s="495"/>
      <c r="B29" s="114"/>
      <c r="C29" s="521"/>
      <c r="D29" s="47" t="s">
        <v>340</v>
      </c>
      <c r="E29" s="21">
        <v>4</v>
      </c>
      <c r="F29" s="22"/>
      <c r="G29" s="22"/>
      <c r="H29" s="22"/>
    </row>
    <row r="30" spans="1:8" x14ac:dyDescent="0.25">
      <c r="A30" s="50"/>
      <c r="B30" s="15"/>
      <c r="C30" s="27">
        <v>1</v>
      </c>
      <c r="D30" s="27">
        <v>4</v>
      </c>
      <c r="E30" s="27">
        <f>SUM(E25:E29)</f>
        <v>111</v>
      </c>
      <c r="F30" s="6"/>
      <c r="G30" s="6"/>
      <c r="H30" s="6"/>
    </row>
    <row r="31" spans="1:8" x14ac:dyDescent="0.25">
      <c r="A31" s="494">
        <v>4</v>
      </c>
      <c r="B31" s="101">
        <v>4</v>
      </c>
      <c r="C31" s="494" t="s">
        <v>341</v>
      </c>
      <c r="D31" s="47" t="s">
        <v>342</v>
      </c>
      <c r="E31" s="21">
        <v>13</v>
      </c>
    </row>
    <row r="32" spans="1:8" x14ac:dyDescent="0.25">
      <c r="A32" s="495"/>
      <c r="B32" s="114"/>
      <c r="C32" s="495"/>
      <c r="D32" s="4" t="s">
        <v>343</v>
      </c>
      <c r="E32" s="21">
        <v>14</v>
      </c>
    </row>
    <row r="33" spans="1:8" x14ac:dyDescent="0.25">
      <c r="A33" s="495"/>
      <c r="B33" s="114"/>
      <c r="C33" s="495"/>
      <c r="D33" s="47" t="s">
        <v>385</v>
      </c>
      <c r="E33" s="21">
        <v>17</v>
      </c>
    </row>
    <row r="34" spans="1:8" ht="31.5" x14ac:dyDescent="0.25">
      <c r="A34" s="495"/>
      <c r="B34" s="114"/>
      <c r="C34" s="495"/>
      <c r="D34" s="47" t="s">
        <v>248</v>
      </c>
      <c r="E34" s="21">
        <v>4</v>
      </c>
    </row>
    <row r="35" spans="1:8" x14ac:dyDescent="0.25">
      <c r="A35" s="50"/>
      <c r="B35" s="116"/>
      <c r="C35" s="27">
        <v>1</v>
      </c>
      <c r="D35" s="27">
        <v>4</v>
      </c>
      <c r="E35" s="27">
        <f>SUM(E31:E34)</f>
        <v>48</v>
      </c>
      <c r="F35" s="6"/>
      <c r="G35" s="6"/>
      <c r="H35" s="6"/>
    </row>
    <row r="36" spans="1:8" s="191" customFormat="1" x14ac:dyDescent="0.25">
      <c r="A36" s="392"/>
      <c r="B36" s="269"/>
      <c r="C36" s="190">
        <f>C30+C35</f>
        <v>2</v>
      </c>
      <c r="D36" s="190">
        <f>D30+D35</f>
        <v>8</v>
      </c>
      <c r="E36" s="190">
        <f>E30+E35</f>
        <v>159</v>
      </c>
    </row>
    <row r="37" spans="1:8" x14ac:dyDescent="0.25">
      <c r="A37" s="491" t="s">
        <v>260</v>
      </c>
      <c r="B37" s="492"/>
      <c r="C37" s="492"/>
      <c r="D37" s="492"/>
      <c r="E37" s="493"/>
    </row>
    <row r="38" spans="1:8" s="120" customFormat="1" ht="15" customHeight="1" x14ac:dyDescent="0.25">
      <c r="A38" s="545">
        <v>5</v>
      </c>
      <c r="B38" s="548">
        <v>5</v>
      </c>
      <c r="C38" s="551" t="s">
        <v>7</v>
      </c>
      <c r="D38" s="118" t="s">
        <v>7</v>
      </c>
      <c r="E38" s="119">
        <v>70</v>
      </c>
    </row>
    <row r="39" spans="1:8" s="120" customFormat="1" x14ac:dyDescent="0.25">
      <c r="A39" s="546"/>
      <c r="B39" s="549"/>
      <c r="C39" s="552"/>
      <c r="D39" s="149" t="s">
        <v>90</v>
      </c>
      <c r="E39" s="150">
        <v>7</v>
      </c>
    </row>
    <row r="40" spans="1:8" s="120" customFormat="1" x14ac:dyDescent="0.25">
      <c r="A40" s="547"/>
      <c r="B40" s="550"/>
      <c r="C40" s="553"/>
      <c r="D40" s="151" t="s">
        <v>91</v>
      </c>
      <c r="E40" s="152">
        <v>9</v>
      </c>
    </row>
    <row r="41" spans="1:8" x14ac:dyDescent="0.25">
      <c r="A41" s="50"/>
      <c r="B41" s="116"/>
      <c r="C41" s="27">
        <v>1</v>
      </c>
      <c r="D41" s="27">
        <v>3</v>
      </c>
      <c r="E41" s="153">
        <f>SUM(E38:E40)</f>
        <v>86</v>
      </c>
      <c r="F41" s="6"/>
      <c r="G41" s="6"/>
      <c r="H41" s="6"/>
    </row>
    <row r="42" spans="1:8" x14ac:dyDescent="0.25">
      <c r="A42" s="491" t="s">
        <v>261</v>
      </c>
      <c r="B42" s="492"/>
      <c r="C42" s="492"/>
      <c r="D42" s="492"/>
      <c r="E42" s="493"/>
    </row>
    <row r="43" spans="1:8" ht="31.5" x14ac:dyDescent="0.25">
      <c r="A43" s="130">
        <v>6</v>
      </c>
      <c r="B43" s="134">
        <v>6</v>
      </c>
      <c r="C43" s="130" t="s">
        <v>61</v>
      </c>
      <c r="D43" s="12" t="s">
        <v>61</v>
      </c>
      <c r="E43" s="21">
        <v>42</v>
      </c>
    </row>
    <row r="44" spans="1:8" x14ac:dyDescent="0.25">
      <c r="A44" s="50"/>
      <c r="B44" s="116"/>
      <c r="C44" s="27">
        <v>1</v>
      </c>
      <c r="D44" s="27">
        <v>1</v>
      </c>
      <c r="E44" s="27">
        <f>SUM(E43:E43)</f>
        <v>42</v>
      </c>
      <c r="F44" s="6"/>
      <c r="G44" s="6"/>
      <c r="H44" s="6"/>
    </row>
    <row r="45" spans="1:8" ht="15.75" customHeight="1" x14ac:dyDescent="0.25">
      <c r="A45" s="491" t="s">
        <v>9</v>
      </c>
      <c r="B45" s="492"/>
      <c r="C45" s="492"/>
      <c r="D45" s="492"/>
      <c r="E45" s="493"/>
    </row>
    <row r="46" spans="1:8" x14ac:dyDescent="0.25">
      <c r="A46" s="494">
        <v>7</v>
      </c>
      <c r="B46" s="114">
        <v>7</v>
      </c>
      <c r="C46" s="497" t="s">
        <v>92</v>
      </c>
      <c r="D46" s="19" t="s">
        <v>1</v>
      </c>
      <c r="E46" s="23">
        <v>9</v>
      </c>
    </row>
    <row r="47" spans="1:8" x14ac:dyDescent="0.25">
      <c r="A47" s="495"/>
      <c r="B47" s="114"/>
      <c r="C47" s="497"/>
      <c r="D47" s="19" t="s">
        <v>92</v>
      </c>
      <c r="E47" s="23">
        <v>57</v>
      </c>
    </row>
    <row r="48" spans="1:8" ht="31.5" x14ac:dyDescent="0.25">
      <c r="A48" s="495"/>
      <c r="B48" s="114"/>
      <c r="C48" s="497"/>
      <c r="D48" s="19" t="s">
        <v>232</v>
      </c>
      <c r="E48" s="23">
        <v>9</v>
      </c>
    </row>
    <row r="49" spans="1:8" x14ac:dyDescent="0.25">
      <c r="A49" s="495"/>
      <c r="B49" s="114"/>
      <c r="C49" s="497"/>
      <c r="D49" s="19" t="s">
        <v>199</v>
      </c>
      <c r="E49" s="23">
        <v>6</v>
      </c>
    </row>
    <row r="50" spans="1:8" ht="31.5" x14ac:dyDescent="0.25">
      <c r="A50" s="495"/>
      <c r="B50" s="114"/>
      <c r="C50" s="497"/>
      <c r="D50" s="19" t="s">
        <v>233</v>
      </c>
      <c r="E50" s="23">
        <v>19</v>
      </c>
    </row>
    <row r="51" spans="1:8" ht="16.5" customHeight="1" x14ac:dyDescent="0.25">
      <c r="A51" s="50"/>
      <c r="B51" s="116"/>
      <c r="C51" s="27">
        <v>1</v>
      </c>
      <c r="D51" s="27">
        <v>5</v>
      </c>
      <c r="E51" s="27">
        <f>SUM(E46:E50)</f>
        <v>100</v>
      </c>
      <c r="F51" s="6"/>
      <c r="G51" s="6"/>
      <c r="H51" s="6"/>
    </row>
    <row r="52" spans="1:8" s="9" customFormat="1" ht="15.75" customHeight="1" x14ac:dyDescent="0.25">
      <c r="A52" s="530" t="s">
        <v>10</v>
      </c>
      <c r="B52" s="531"/>
      <c r="C52" s="531"/>
      <c r="D52" s="531"/>
      <c r="E52" s="532"/>
    </row>
    <row r="53" spans="1:8" s="9" customFormat="1" x14ac:dyDescent="0.25">
      <c r="A53" s="506">
        <v>8</v>
      </c>
      <c r="B53" s="133">
        <v>8</v>
      </c>
      <c r="C53" s="506" t="s">
        <v>11</v>
      </c>
      <c r="D53" s="12" t="s">
        <v>11</v>
      </c>
      <c r="E53" s="24">
        <v>79</v>
      </c>
    </row>
    <row r="54" spans="1:8" s="9" customFormat="1" ht="31.5" x14ac:dyDescent="0.25">
      <c r="A54" s="507"/>
      <c r="B54" s="134"/>
      <c r="C54" s="507"/>
      <c r="D54" s="12" t="s">
        <v>190</v>
      </c>
      <c r="E54" s="24">
        <v>5</v>
      </c>
    </row>
    <row r="55" spans="1:8" s="9" customFormat="1" x14ac:dyDescent="0.25">
      <c r="A55" s="533"/>
      <c r="B55" s="134"/>
      <c r="C55" s="533"/>
      <c r="D55" s="12" t="s">
        <v>12</v>
      </c>
      <c r="E55" s="24">
        <v>10</v>
      </c>
    </row>
    <row r="56" spans="1:8" x14ac:dyDescent="0.25">
      <c r="A56" s="50"/>
      <c r="B56" s="116"/>
      <c r="C56" s="27">
        <v>1</v>
      </c>
      <c r="D56" s="27">
        <v>4</v>
      </c>
      <c r="E56" s="27">
        <f>SUM(E53:E55)</f>
        <v>94</v>
      </c>
      <c r="F56" s="6"/>
      <c r="G56" s="6"/>
      <c r="H56" s="6"/>
    </row>
    <row r="57" spans="1:8" s="201" customFormat="1" ht="19.5" customHeight="1" x14ac:dyDescent="0.25">
      <c r="A57" s="534" t="s">
        <v>13</v>
      </c>
      <c r="B57" s="535"/>
      <c r="C57" s="535"/>
      <c r="D57" s="535"/>
      <c r="E57" s="536"/>
    </row>
    <row r="58" spans="1:8" s="201" customFormat="1" ht="48" customHeight="1" x14ac:dyDescent="0.25">
      <c r="A58" s="537">
        <v>9</v>
      </c>
      <c r="B58" s="524">
        <v>9</v>
      </c>
      <c r="C58" s="527" t="s">
        <v>344</v>
      </c>
      <c r="D58" s="202" t="s">
        <v>75</v>
      </c>
      <c r="E58" s="270">
        <v>39</v>
      </c>
    </row>
    <row r="59" spans="1:8" s="201" customFormat="1" x14ac:dyDescent="0.25">
      <c r="A59" s="538"/>
      <c r="B59" s="525"/>
      <c r="C59" s="528"/>
      <c r="D59" s="203" t="s">
        <v>21</v>
      </c>
      <c r="E59" s="270">
        <v>5</v>
      </c>
    </row>
    <row r="60" spans="1:8" s="201" customFormat="1" x14ac:dyDescent="0.25">
      <c r="A60" s="538"/>
      <c r="B60" s="525"/>
      <c r="C60" s="528"/>
      <c r="D60" s="203" t="s">
        <v>16</v>
      </c>
      <c r="E60" s="270">
        <v>1</v>
      </c>
    </row>
    <row r="61" spans="1:8" s="201" customFormat="1" x14ac:dyDescent="0.25">
      <c r="A61" s="538"/>
      <c r="B61" s="525"/>
      <c r="C61" s="528"/>
      <c r="D61" s="203" t="s">
        <v>253</v>
      </c>
      <c r="E61" s="270">
        <v>7</v>
      </c>
    </row>
    <row r="62" spans="1:8" s="201" customFormat="1" x14ac:dyDescent="0.25">
      <c r="A62" s="538"/>
      <c r="B62" s="525"/>
      <c r="C62" s="528"/>
      <c r="D62" s="203" t="s">
        <v>249</v>
      </c>
      <c r="E62" s="270">
        <v>10</v>
      </c>
    </row>
    <row r="63" spans="1:8" s="201" customFormat="1" x14ac:dyDescent="0.25">
      <c r="A63" s="538"/>
      <c r="B63" s="525"/>
      <c r="C63" s="528"/>
      <c r="D63" s="203" t="s">
        <v>22</v>
      </c>
      <c r="E63" s="270">
        <v>2</v>
      </c>
    </row>
    <row r="64" spans="1:8" s="201" customFormat="1" x14ac:dyDescent="0.25">
      <c r="A64" s="538"/>
      <c r="B64" s="525"/>
      <c r="C64" s="528"/>
      <c r="D64" s="203" t="s">
        <v>250</v>
      </c>
      <c r="E64" s="270">
        <v>5</v>
      </c>
    </row>
    <row r="65" spans="1:8" s="201" customFormat="1" x14ac:dyDescent="0.25">
      <c r="A65" s="538"/>
      <c r="B65" s="525"/>
      <c r="C65" s="528"/>
      <c r="D65" s="203" t="s">
        <v>251</v>
      </c>
      <c r="E65" s="270">
        <v>7</v>
      </c>
    </row>
    <row r="66" spans="1:8" s="201" customFormat="1" x14ac:dyDescent="0.25">
      <c r="A66" s="538"/>
      <c r="B66" s="525"/>
      <c r="C66" s="528"/>
      <c r="D66" s="203" t="s">
        <v>15</v>
      </c>
      <c r="E66" s="270">
        <v>14</v>
      </c>
    </row>
    <row r="67" spans="1:8" s="201" customFormat="1" x14ac:dyDescent="0.25">
      <c r="A67" s="538"/>
      <c r="B67" s="525"/>
      <c r="C67" s="528"/>
      <c r="D67" s="203" t="s">
        <v>23</v>
      </c>
      <c r="E67" s="270">
        <v>3</v>
      </c>
    </row>
    <row r="68" spans="1:8" s="201" customFormat="1" ht="15.75" customHeight="1" x14ac:dyDescent="0.25">
      <c r="A68" s="538"/>
      <c r="B68" s="525"/>
      <c r="C68" s="528"/>
      <c r="D68" s="203" t="s">
        <v>252</v>
      </c>
      <c r="E68" s="270">
        <v>6</v>
      </c>
    </row>
    <row r="69" spans="1:8" s="201" customFormat="1" ht="16.5" customHeight="1" x14ac:dyDescent="0.25">
      <c r="A69" s="538"/>
      <c r="B69" s="525"/>
      <c r="C69" s="528"/>
      <c r="D69" s="203" t="s">
        <v>24</v>
      </c>
      <c r="E69" s="270">
        <v>6</v>
      </c>
      <c r="F69" s="204"/>
      <c r="G69" s="204"/>
      <c r="H69" s="204"/>
    </row>
    <row r="70" spans="1:8" s="201" customFormat="1" x14ac:dyDescent="0.25">
      <c r="A70" s="538"/>
      <c r="B70" s="525"/>
      <c r="C70" s="528"/>
      <c r="D70" s="203" t="s">
        <v>17</v>
      </c>
      <c r="E70" s="270">
        <v>5</v>
      </c>
      <c r="F70" s="204"/>
      <c r="G70" s="204"/>
      <c r="H70" s="204"/>
    </row>
    <row r="71" spans="1:8" s="201" customFormat="1" x14ac:dyDescent="0.25">
      <c r="A71" s="539"/>
      <c r="B71" s="526"/>
      <c r="C71" s="529"/>
      <c r="D71" s="203" t="s">
        <v>14</v>
      </c>
      <c r="E71" s="270">
        <v>8</v>
      </c>
      <c r="F71" s="204"/>
      <c r="G71" s="204"/>
      <c r="H71" s="204"/>
    </row>
    <row r="72" spans="1:8" s="201" customFormat="1" x14ac:dyDescent="0.25">
      <c r="A72" s="242"/>
      <c r="B72" s="206"/>
      <c r="C72" s="205">
        <v>1</v>
      </c>
      <c r="D72" s="207">
        <v>14</v>
      </c>
      <c r="E72" s="205">
        <f>SUM(E58:E71)</f>
        <v>118</v>
      </c>
      <c r="F72" s="204"/>
      <c r="G72" s="204"/>
      <c r="H72" s="204"/>
    </row>
    <row r="73" spans="1:8" s="201" customFormat="1" ht="31.5" x14ac:dyDescent="0.25">
      <c r="A73" s="540">
        <v>10</v>
      </c>
      <c r="B73" s="541">
        <v>10</v>
      </c>
      <c r="C73" s="542" t="s">
        <v>18</v>
      </c>
      <c r="D73" s="202" t="s">
        <v>344</v>
      </c>
      <c r="E73" s="270">
        <v>84</v>
      </c>
      <c r="F73" s="204"/>
      <c r="G73" s="204"/>
      <c r="H73" s="204"/>
    </row>
    <row r="74" spans="1:8" s="201" customFormat="1" x14ac:dyDescent="0.25">
      <c r="A74" s="538"/>
      <c r="B74" s="525"/>
      <c r="C74" s="528"/>
      <c r="D74" s="203" t="s">
        <v>20</v>
      </c>
      <c r="E74" s="270">
        <v>1</v>
      </c>
      <c r="F74" s="208"/>
      <c r="G74" s="208"/>
      <c r="H74" s="208"/>
    </row>
    <row r="75" spans="1:8" s="201" customFormat="1" x14ac:dyDescent="0.25">
      <c r="A75" s="538"/>
      <c r="B75" s="525"/>
      <c r="C75" s="528"/>
      <c r="D75" s="203" t="s">
        <v>234</v>
      </c>
      <c r="E75" s="270">
        <v>2</v>
      </c>
      <c r="F75" s="208"/>
      <c r="G75" s="208"/>
      <c r="H75" s="208"/>
    </row>
    <row r="76" spans="1:8" s="201" customFormat="1" x14ac:dyDescent="0.25">
      <c r="A76" s="538"/>
      <c r="B76" s="525"/>
      <c r="C76" s="528"/>
      <c r="D76" s="203" t="s">
        <v>19</v>
      </c>
      <c r="E76" s="270">
        <v>5</v>
      </c>
    </row>
    <row r="77" spans="1:8" s="201" customFormat="1" ht="15.75" customHeight="1" x14ac:dyDescent="0.25">
      <c r="A77" s="538"/>
      <c r="B77" s="525"/>
      <c r="C77" s="528"/>
      <c r="D77" s="203" t="s">
        <v>76</v>
      </c>
      <c r="E77" s="270">
        <v>5</v>
      </c>
    </row>
    <row r="78" spans="1:8" s="201" customFormat="1" ht="15.75" customHeight="1" x14ac:dyDescent="0.25">
      <c r="A78" s="538"/>
      <c r="B78" s="525"/>
      <c r="C78" s="528"/>
      <c r="D78" s="203" t="s">
        <v>74</v>
      </c>
      <c r="E78" s="270">
        <v>27</v>
      </c>
    </row>
    <row r="79" spans="1:8" s="201" customFormat="1" ht="15.75" customHeight="1" x14ac:dyDescent="0.25">
      <c r="A79" s="538"/>
      <c r="B79" s="525"/>
      <c r="C79" s="528"/>
      <c r="D79" s="203" t="s">
        <v>345</v>
      </c>
      <c r="E79" s="270">
        <v>29</v>
      </c>
    </row>
    <row r="80" spans="1:8" s="201" customFormat="1" x14ac:dyDescent="0.25">
      <c r="A80" s="242"/>
      <c r="B80" s="206"/>
      <c r="C80" s="205">
        <v>1</v>
      </c>
      <c r="D80" s="207">
        <v>7</v>
      </c>
      <c r="E80" s="232">
        <f>SUM(E73+E74+E75+E76+E77+E78+E79)</f>
        <v>153</v>
      </c>
    </row>
    <row r="81" spans="1:7" s="201" customFormat="1" x14ac:dyDescent="0.25">
      <c r="A81" s="523">
        <v>11</v>
      </c>
      <c r="B81" s="524">
        <v>11</v>
      </c>
      <c r="C81" s="527" t="s">
        <v>25</v>
      </c>
      <c r="D81" s="203" t="s">
        <v>208</v>
      </c>
      <c r="E81" s="270">
        <v>5</v>
      </c>
    </row>
    <row r="82" spans="1:7" s="201" customFormat="1" x14ac:dyDescent="0.25">
      <c r="A82" s="523"/>
      <c r="B82" s="525"/>
      <c r="C82" s="528"/>
      <c r="D82" s="203" t="s">
        <v>209</v>
      </c>
      <c r="E82" s="270">
        <v>2</v>
      </c>
    </row>
    <row r="83" spans="1:7" s="201" customFormat="1" ht="15.75" customHeight="1" x14ac:dyDescent="0.25">
      <c r="A83" s="523"/>
      <c r="B83" s="525"/>
      <c r="C83" s="528"/>
      <c r="D83" s="203" t="s">
        <v>210</v>
      </c>
      <c r="E83" s="270">
        <v>5</v>
      </c>
    </row>
    <row r="84" spans="1:7" s="201" customFormat="1" x14ac:dyDescent="0.25">
      <c r="A84" s="523"/>
      <c r="B84" s="525"/>
      <c r="C84" s="528"/>
      <c r="D84" s="203" t="s">
        <v>27</v>
      </c>
      <c r="E84" s="270">
        <v>16</v>
      </c>
    </row>
    <row r="85" spans="1:7" s="201" customFormat="1" ht="15.75" customHeight="1" x14ac:dyDescent="0.25">
      <c r="A85" s="523"/>
      <c r="B85" s="525"/>
      <c r="C85" s="528"/>
      <c r="D85" s="203" t="s">
        <v>28</v>
      </c>
      <c r="E85" s="270">
        <v>17</v>
      </c>
      <c r="G85" s="208" t="s">
        <v>346</v>
      </c>
    </row>
    <row r="86" spans="1:7" s="209" customFormat="1" ht="15" customHeight="1" x14ac:dyDescent="0.25">
      <c r="A86" s="523"/>
      <c r="B86" s="525"/>
      <c r="C86" s="528"/>
      <c r="D86" s="203" t="s">
        <v>25</v>
      </c>
      <c r="E86" s="270">
        <v>59</v>
      </c>
    </row>
    <row r="87" spans="1:7" s="209" customFormat="1" ht="15" customHeight="1" x14ac:dyDescent="0.25">
      <c r="A87" s="393"/>
      <c r="B87" s="526"/>
      <c r="C87" s="529"/>
      <c r="D87" s="203" t="s">
        <v>347</v>
      </c>
      <c r="E87" s="270">
        <v>5</v>
      </c>
    </row>
    <row r="88" spans="1:7" s="209" customFormat="1" x14ac:dyDescent="0.25">
      <c r="A88" s="242"/>
      <c r="B88" s="206"/>
      <c r="C88" s="205">
        <v>1</v>
      </c>
      <c r="D88" s="205">
        <v>7</v>
      </c>
      <c r="E88" s="205">
        <f>SUM(E81+E82+E83+E84+E85+E86+E87)</f>
        <v>109</v>
      </c>
    </row>
    <row r="89" spans="1:7" s="191" customFormat="1" x14ac:dyDescent="0.25">
      <c r="A89" s="392"/>
      <c r="B89" s="269"/>
      <c r="C89" s="190">
        <f t="shared" ref="C89:D89" si="0">C72+C80+C88</f>
        <v>3</v>
      </c>
      <c r="D89" s="190">
        <f t="shared" si="0"/>
        <v>28</v>
      </c>
      <c r="E89" s="190">
        <f>E72+E80+E88</f>
        <v>380</v>
      </c>
    </row>
    <row r="90" spans="1:7" ht="15.75" customHeight="1" x14ac:dyDescent="0.25">
      <c r="A90" s="491" t="s">
        <v>29</v>
      </c>
      <c r="B90" s="492"/>
      <c r="C90" s="492"/>
      <c r="D90" s="492"/>
      <c r="E90" s="493"/>
    </row>
    <row r="91" spans="1:7" x14ac:dyDescent="0.25">
      <c r="A91" s="100">
        <v>12</v>
      </c>
      <c r="B91" s="114">
        <v>12</v>
      </c>
      <c r="C91" s="495" t="s">
        <v>187</v>
      </c>
      <c r="D91" s="12" t="s">
        <v>187</v>
      </c>
      <c r="E91" s="21">
        <v>38</v>
      </c>
    </row>
    <row r="92" spans="1:7" ht="18.75" customHeight="1" x14ac:dyDescent="0.25">
      <c r="A92" s="100"/>
      <c r="B92" s="114"/>
      <c r="C92" s="495"/>
      <c r="D92" s="12" t="s">
        <v>188</v>
      </c>
      <c r="E92" s="21">
        <v>45</v>
      </c>
    </row>
    <row r="93" spans="1:7" x14ac:dyDescent="0.25">
      <c r="A93" s="100"/>
      <c r="B93" s="114"/>
      <c r="C93" s="495"/>
      <c r="D93" s="12" t="s">
        <v>94</v>
      </c>
      <c r="E93" s="21">
        <v>3</v>
      </c>
    </row>
    <row r="94" spans="1:7" x14ac:dyDescent="0.25">
      <c r="A94" s="100"/>
      <c r="B94" s="114"/>
      <c r="C94" s="495"/>
      <c r="D94" s="12" t="s">
        <v>125</v>
      </c>
      <c r="E94" s="21">
        <v>3</v>
      </c>
    </row>
    <row r="95" spans="1:7" x14ac:dyDescent="0.25">
      <c r="A95" s="100"/>
      <c r="B95" s="114"/>
      <c r="C95" s="495"/>
      <c r="D95" s="12" t="s">
        <v>254</v>
      </c>
      <c r="E95" s="21">
        <v>7</v>
      </c>
    </row>
    <row r="96" spans="1:7" x14ac:dyDescent="0.25">
      <c r="A96" s="100"/>
      <c r="B96" s="114"/>
      <c r="C96" s="495"/>
      <c r="D96" s="12" t="s">
        <v>95</v>
      </c>
      <c r="E96" s="21">
        <v>11</v>
      </c>
    </row>
    <row r="97" spans="1:8" x14ac:dyDescent="0.25">
      <c r="A97" s="50"/>
      <c r="B97" s="116"/>
      <c r="C97" s="27">
        <v>1</v>
      </c>
      <c r="D97" s="27">
        <v>6</v>
      </c>
      <c r="E97" s="27">
        <f>SUM(E91:E96)</f>
        <v>107</v>
      </c>
    </row>
    <row r="98" spans="1:8" ht="19.5" customHeight="1" x14ac:dyDescent="0.25">
      <c r="A98" s="522" t="s">
        <v>30</v>
      </c>
      <c r="B98" s="522"/>
      <c r="C98" s="522"/>
      <c r="D98" s="522"/>
      <c r="E98" s="522"/>
    </row>
    <row r="99" spans="1:8" x14ac:dyDescent="0.25">
      <c r="A99" s="494">
        <v>13</v>
      </c>
      <c r="B99" s="101">
        <v>13</v>
      </c>
      <c r="C99" s="520" t="s">
        <v>100</v>
      </c>
      <c r="D99" s="12" t="s">
        <v>99</v>
      </c>
      <c r="E99" s="20">
        <v>45</v>
      </c>
    </row>
    <row r="100" spans="1:8" x14ac:dyDescent="0.25">
      <c r="A100" s="495"/>
      <c r="B100" s="114"/>
      <c r="C100" s="521"/>
      <c r="D100" s="12" t="s">
        <v>100</v>
      </c>
      <c r="E100" s="46">
        <v>46</v>
      </c>
    </row>
    <row r="101" spans="1:8" x14ac:dyDescent="0.25">
      <c r="A101" s="495"/>
      <c r="B101" s="114"/>
      <c r="C101" s="521"/>
      <c r="D101" s="12" t="s">
        <v>348</v>
      </c>
      <c r="E101" s="46">
        <v>23</v>
      </c>
    </row>
    <row r="102" spans="1:8" x14ac:dyDescent="0.25">
      <c r="A102" s="495"/>
      <c r="B102" s="114"/>
      <c r="C102" s="521"/>
      <c r="D102" s="12" t="s">
        <v>101</v>
      </c>
      <c r="E102" s="46">
        <v>27</v>
      </c>
    </row>
    <row r="103" spans="1:8" x14ac:dyDescent="0.25">
      <c r="A103" s="495"/>
      <c r="B103" s="114"/>
      <c r="C103" s="521"/>
      <c r="D103" s="12" t="s">
        <v>98</v>
      </c>
      <c r="E103" s="46">
        <v>11</v>
      </c>
    </row>
    <row r="104" spans="1:8" x14ac:dyDescent="0.25">
      <c r="A104" s="495"/>
      <c r="B104" s="114"/>
      <c r="C104" s="521"/>
      <c r="D104" s="12" t="s">
        <v>196</v>
      </c>
      <c r="E104" s="25">
        <v>1</v>
      </c>
    </row>
    <row r="105" spans="1:8" x14ac:dyDescent="0.25">
      <c r="A105" s="495"/>
      <c r="B105" s="114"/>
      <c r="C105" s="521"/>
      <c r="D105" s="12" t="s">
        <v>96</v>
      </c>
      <c r="E105" s="46">
        <v>2</v>
      </c>
    </row>
    <row r="106" spans="1:8" x14ac:dyDescent="0.25">
      <c r="A106" s="495"/>
      <c r="B106" s="114"/>
      <c r="C106" s="521"/>
      <c r="D106" s="12" t="s">
        <v>97</v>
      </c>
      <c r="E106" s="46">
        <v>13</v>
      </c>
    </row>
    <row r="107" spans="1:8" x14ac:dyDescent="0.25">
      <c r="A107" s="50"/>
      <c r="B107" s="116"/>
      <c r="C107" s="27">
        <v>1</v>
      </c>
      <c r="D107" s="27">
        <v>8</v>
      </c>
      <c r="E107" s="27">
        <f>SUM(E99:E106)</f>
        <v>168</v>
      </c>
      <c r="F107" s="6"/>
      <c r="G107" s="6"/>
      <c r="H107" s="6"/>
    </row>
    <row r="108" spans="1:8" x14ac:dyDescent="0.25">
      <c r="A108" s="491" t="s">
        <v>31</v>
      </c>
      <c r="B108" s="492"/>
      <c r="C108" s="492"/>
      <c r="D108" s="492"/>
      <c r="E108" s="493"/>
    </row>
    <row r="109" spans="1:8" x14ac:dyDescent="0.25">
      <c r="A109" s="494">
        <v>14</v>
      </c>
      <c r="B109" s="101">
        <v>14</v>
      </c>
      <c r="C109" s="497" t="s">
        <v>62</v>
      </c>
      <c r="D109" s="12" t="s">
        <v>32</v>
      </c>
      <c r="E109" s="21">
        <v>7</v>
      </c>
    </row>
    <row r="110" spans="1:8" x14ac:dyDescent="0.25">
      <c r="A110" s="495"/>
      <c r="B110" s="114"/>
      <c r="C110" s="497"/>
      <c r="D110" s="12" t="s">
        <v>33</v>
      </c>
      <c r="E110" s="21">
        <v>3</v>
      </c>
    </row>
    <row r="111" spans="1:8" x14ac:dyDescent="0.25">
      <c r="A111" s="495"/>
      <c r="B111" s="114"/>
      <c r="C111" s="497"/>
      <c r="D111" s="12" t="s">
        <v>62</v>
      </c>
      <c r="E111" s="21">
        <v>49</v>
      </c>
    </row>
    <row r="112" spans="1:8" x14ac:dyDescent="0.25">
      <c r="A112" s="496"/>
      <c r="B112" s="140"/>
      <c r="C112" s="497"/>
      <c r="D112" s="12" t="s">
        <v>140</v>
      </c>
      <c r="E112" s="21">
        <v>5</v>
      </c>
    </row>
    <row r="113" spans="1:8" x14ac:dyDescent="0.25">
      <c r="A113" s="50"/>
      <c r="B113" s="116"/>
      <c r="C113" s="27">
        <v>1</v>
      </c>
      <c r="D113" s="27">
        <v>4</v>
      </c>
      <c r="E113" s="27">
        <f>SUM(E109:E112)</f>
        <v>64</v>
      </c>
      <c r="F113" s="6"/>
      <c r="G113" s="6"/>
      <c r="H113" s="6"/>
    </row>
    <row r="114" spans="1:8" x14ac:dyDescent="0.25">
      <c r="A114" s="491" t="s">
        <v>34</v>
      </c>
      <c r="B114" s="492"/>
      <c r="C114" s="492"/>
      <c r="D114" s="492"/>
      <c r="E114" s="493"/>
    </row>
    <row r="115" spans="1:8" x14ac:dyDescent="0.25">
      <c r="A115" s="494">
        <v>15</v>
      </c>
      <c r="B115" s="518">
        <v>15</v>
      </c>
      <c r="C115" s="494" t="s">
        <v>291</v>
      </c>
      <c r="D115" s="12" t="s">
        <v>450</v>
      </c>
      <c r="E115" s="21">
        <v>69</v>
      </c>
    </row>
    <row r="116" spans="1:8" x14ac:dyDescent="0.25">
      <c r="A116" s="495"/>
      <c r="B116" s="514"/>
      <c r="C116" s="495"/>
      <c r="D116" s="12" t="s">
        <v>289</v>
      </c>
      <c r="E116" s="21">
        <v>45</v>
      </c>
    </row>
    <row r="117" spans="1:8" ht="32.25" customHeight="1" x14ac:dyDescent="0.25">
      <c r="A117" s="495"/>
      <c r="B117" s="514"/>
      <c r="C117" s="495"/>
      <c r="D117" s="12" t="s">
        <v>349</v>
      </c>
      <c r="E117" s="21">
        <v>24</v>
      </c>
    </row>
    <row r="118" spans="1:8" ht="15.75" customHeight="1" x14ac:dyDescent="0.25">
      <c r="A118" s="495"/>
      <c r="B118" s="514"/>
      <c r="C118" s="495"/>
      <c r="D118" s="12" t="s">
        <v>291</v>
      </c>
      <c r="E118" s="21">
        <v>62</v>
      </c>
    </row>
    <row r="119" spans="1:8" ht="31.5" x14ac:dyDescent="0.25">
      <c r="A119" s="495"/>
      <c r="B119" s="514"/>
      <c r="C119" s="495"/>
      <c r="D119" s="12" t="s">
        <v>451</v>
      </c>
      <c r="E119" s="21">
        <v>37</v>
      </c>
    </row>
    <row r="120" spans="1:8" x14ac:dyDescent="0.25">
      <c r="A120" s="495"/>
      <c r="B120" s="514"/>
      <c r="C120" s="495"/>
      <c r="D120" s="3" t="s">
        <v>35</v>
      </c>
      <c r="E120" s="21">
        <v>13</v>
      </c>
    </row>
    <row r="121" spans="1:8" x14ac:dyDescent="0.25">
      <c r="A121" s="495"/>
      <c r="B121" s="514"/>
      <c r="C121" s="495"/>
      <c r="D121" s="12" t="s">
        <v>85</v>
      </c>
      <c r="E121" s="21">
        <v>9</v>
      </c>
    </row>
    <row r="122" spans="1:8" ht="15" customHeight="1" x14ac:dyDescent="0.25">
      <c r="A122" s="495"/>
      <c r="B122" s="514"/>
      <c r="C122" s="495"/>
      <c r="D122" s="3" t="s">
        <v>73</v>
      </c>
      <c r="E122" s="21">
        <v>12</v>
      </c>
    </row>
    <row r="123" spans="1:8" ht="29.25" customHeight="1" x14ac:dyDescent="0.25">
      <c r="A123" s="495"/>
      <c r="B123" s="514"/>
      <c r="C123" s="495"/>
      <c r="D123" s="3" t="s">
        <v>292</v>
      </c>
      <c r="E123" s="21">
        <v>31</v>
      </c>
    </row>
    <row r="124" spans="1:8" x14ac:dyDescent="0.25">
      <c r="A124" s="496"/>
      <c r="B124" s="519"/>
      <c r="C124" s="496"/>
      <c r="D124" s="12" t="s">
        <v>236</v>
      </c>
      <c r="E124" s="21">
        <v>9</v>
      </c>
    </row>
    <row r="125" spans="1:8" x14ac:dyDescent="0.25">
      <c r="A125" s="50"/>
      <c r="B125" s="116"/>
      <c r="C125" s="27">
        <v>1</v>
      </c>
      <c r="D125" s="27">
        <v>10</v>
      </c>
      <c r="E125" s="27">
        <f>SUM(E115:E124)</f>
        <v>311</v>
      </c>
    </row>
    <row r="126" spans="1:8" x14ac:dyDescent="0.25">
      <c r="A126" s="491" t="s">
        <v>36</v>
      </c>
      <c r="B126" s="492"/>
      <c r="C126" s="492"/>
      <c r="D126" s="492"/>
      <c r="E126" s="493"/>
    </row>
    <row r="127" spans="1:8" x14ac:dyDescent="0.25">
      <c r="A127" s="494">
        <v>16</v>
      </c>
      <c r="B127" s="101">
        <v>16</v>
      </c>
      <c r="C127" s="497" t="s">
        <v>93</v>
      </c>
      <c r="D127" s="12" t="s">
        <v>63</v>
      </c>
      <c r="E127" s="21">
        <v>33</v>
      </c>
    </row>
    <row r="128" spans="1:8" x14ac:dyDescent="0.25">
      <c r="A128" s="495"/>
      <c r="B128" s="114"/>
      <c r="C128" s="497"/>
      <c r="D128" s="12" t="s">
        <v>65</v>
      </c>
      <c r="E128" s="21">
        <v>12</v>
      </c>
    </row>
    <row r="129" spans="1:8" x14ac:dyDescent="0.25">
      <c r="A129" s="495"/>
      <c r="B129" s="114"/>
      <c r="C129" s="497"/>
      <c r="D129" s="12" t="s">
        <v>64</v>
      </c>
      <c r="E129" s="21">
        <v>23</v>
      </c>
    </row>
    <row r="130" spans="1:8" x14ac:dyDescent="0.25">
      <c r="A130" s="50"/>
      <c r="B130" s="116"/>
      <c r="C130" s="27">
        <v>1</v>
      </c>
      <c r="D130" s="27">
        <v>3</v>
      </c>
      <c r="E130" s="27">
        <f>SUM(E127:E129)</f>
        <v>68</v>
      </c>
    </row>
    <row r="131" spans="1:8" x14ac:dyDescent="0.25">
      <c r="A131" s="491" t="s">
        <v>37</v>
      </c>
      <c r="B131" s="492"/>
      <c r="C131" s="492"/>
      <c r="D131" s="492"/>
      <c r="E131" s="493"/>
    </row>
    <row r="132" spans="1:8" ht="15.75" customHeight="1" x14ac:dyDescent="0.25">
      <c r="A132" s="494">
        <v>17</v>
      </c>
      <c r="B132" s="515">
        <v>17</v>
      </c>
      <c r="C132" s="508" t="s">
        <v>114</v>
      </c>
      <c r="D132" s="10" t="s">
        <v>70</v>
      </c>
      <c r="E132" s="30">
        <v>14</v>
      </c>
    </row>
    <row r="133" spans="1:8" ht="15.75" customHeight="1" x14ac:dyDescent="0.25">
      <c r="A133" s="495"/>
      <c r="B133" s="516"/>
      <c r="C133" s="509"/>
      <c r="D133" s="10" t="s">
        <v>66</v>
      </c>
      <c r="E133" s="30">
        <v>70</v>
      </c>
    </row>
    <row r="134" spans="1:8" ht="31.5" x14ac:dyDescent="0.25">
      <c r="A134" s="495"/>
      <c r="B134" s="516"/>
      <c r="C134" s="509"/>
      <c r="D134" s="10" t="s">
        <v>237</v>
      </c>
      <c r="E134" s="30">
        <v>10</v>
      </c>
    </row>
    <row r="135" spans="1:8" x14ac:dyDescent="0.25">
      <c r="A135" s="495"/>
      <c r="B135" s="516"/>
      <c r="C135" s="509"/>
      <c r="D135" s="10" t="s">
        <v>547</v>
      </c>
      <c r="E135" s="30">
        <v>61</v>
      </c>
    </row>
    <row r="136" spans="1:8" x14ac:dyDescent="0.25">
      <c r="A136" s="495"/>
      <c r="B136" s="516"/>
      <c r="C136" s="509"/>
      <c r="D136" s="10" t="s">
        <v>71</v>
      </c>
      <c r="E136" s="30">
        <v>24</v>
      </c>
    </row>
    <row r="137" spans="1:8" ht="31.5" x14ac:dyDescent="0.25">
      <c r="A137" s="495"/>
      <c r="B137" s="516"/>
      <c r="C137" s="509"/>
      <c r="D137" s="10" t="s">
        <v>67</v>
      </c>
      <c r="E137" s="30">
        <v>3</v>
      </c>
    </row>
    <row r="138" spans="1:8" ht="15.75" customHeight="1" x14ac:dyDescent="0.25">
      <c r="A138" s="495"/>
      <c r="B138" s="516"/>
      <c r="C138" s="509"/>
      <c r="D138" s="10" t="s">
        <v>68</v>
      </c>
      <c r="E138" s="30">
        <v>4</v>
      </c>
    </row>
    <row r="139" spans="1:8" x14ac:dyDescent="0.25">
      <c r="A139" s="495"/>
      <c r="B139" s="516"/>
      <c r="C139" s="509"/>
      <c r="D139" s="10" t="s">
        <v>69</v>
      </c>
      <c r="E139" s="30">
        <v>8</v>
      </c>
    </row>
    <row r="140" spans="1:8" x14ac:dyDescent="0.25">
      <c r="A140" s="100"/>
      <c r="B140" s="517"/>
      <c r="C140" s="510"/>
      <c r="D140" s="10" t="s">
        <v>350</v>
      </c>
      <c r="E140" s="30">
        <v>4</v>
      </c>
    </row>
    <row r="141" spans="1:8" x14ac:dyDescent="0.25">
      <c r="A141" s="50"/>
      <c r="B141" s="116"/>
      <c r="C141" s="27">
        <v>1</v>
      </c>
      <c r="D141" s="27">
        <v>9</v>
      </c>
      <c r="E141" s="27">
        <f>SUM(E132:E140)</f>
        <v>198</v>
      </c>
      <c r="F141" s="6"/>
      <c r="G141" s="6"/>
      <c r="H141" s="6"/>
    </row>
    <row r="142" spans="1:8" x14ac:dyDescent="0.25">
      <c r="A142" s="491" t="s">
        <v>38</v>
      </c>
      <c r="B142" s="492"/>
      <c r="C142" s="492"/>
      <c r="D142" s="492"/>
      <c r="E142" s="493"/>
    </row>
    <row r="143" spans="1:8" ht="35.25" customHeight="1" x14ac:dyDescent="0.25">
      <c r="A143" s="494">
        <v>18</v>
      </c>
      <c r="B143" s="101">
        <v>18</v>
      </c>
      <c r="C143" s="100" t="s">
        <v>178</v>
      </c>
      <c r="D143" s="121" t="s">
        <v>40</v>
      </c>
      <c r="E143" s="24">
        <v>15</v>
      </c>
    </row>
    <row r="144" spans="1:8" ht="18" customHeight="1" x14ac:dyDescent="0.25">
      <c r="A144" s="495"/>
      <c r="B144" s="114"/>
      <c r="C144" s="100"/>
      <c r="D144" s="154" t="s">
        <v>41</v>
      </c>
      <c r="E144" s="24">
        <v>56</v>
      </c>
    </row>
    <row r="145" spans="1:256" ht="18" customHeight="1" x14ac:dyDescent="0.25">
      <c r="A145" s="495"/>
      <c r="B145" s="114"/>
      <c r="C145" s="100"/>
      <c r="D145" s="154" t="s">
        <v>39</v>
      </c>
      <c r="E145" s="24">
        <v>11</v>
      </c>
    </row>
    <row r="146" spans="1:256" ht="15.75" customHeight="1" x14ac:dyDescent="0.25">
      <c r="A146" s="495"/>
      <c r="B146" s="114"/>
      <c r="C146" s="100"/>
      <c r="D146" s="154" t="s">
        <v>72</v>
      </c>
      <c r="E146" s="24">
        <v>21</v>
      </c>
    </row>
    <row r="147" spans="1:256" ht="15.75" customHeight="1" x14ac:dyDescent="0.25">
      <c r="A147" s="495"/>
      <c r="B147" s="114"/>
      <c r="C147" s="100"/>
      <c r="D147" s="154" t="s">
        <v>126</v>
      </c>
      <c r="E147" s="24">
        <v>45</v>
      </c>
    </row>
    <row r="148" spans="1:256" x14ac:dyDescent="0.25">
      <c r="A148" s="495"/>
      <c r="B148" s="114"/>
      <c r="C148" s="100"/>
      <c r="D148" s="121" t="s">
        <v>351</v>
      </c>
      <c r="E148" s="24">
        <v>2</v>
      </c>
    </row>
    <row r="149" spans="1:256" ht="18" customHeight="1" x14ac:dyDescent="0.25">
      <c r="A149" s="495"/>
      <c r="B149" s="514"/>
      <c r="C149" s="100"/>
      <c r="D149" s="11" t="s">
        <v>127</v>
      </c>
      <c r="E149" s="24">
        <v>12</v>
      </c>
    </row>
    <row r="150" spans="1:256" x14ac:dyDescent="0.25">
      <c r="A150" s="495"/>
      <c r="B150" s="514"/>
      <c r="C150" s="100"/>
      <c r="D150" s="11" t="s">
        <v>178</v>
      </c>
      <c r="E150" s="24">
        <v>46</v>
      </c>
    </row>
    <row r="151" spans="1:256" x14ac:dyDescent="0.25">
      <c r="A151" s="495"/>
      <c r="B151" s="114"/>
      <c r="C151" s="100"/>
      <c r="D151" s="11" t="s">
        <v>418</v>
      </c>
      <c r="E151" s="24">
        <v>40</v>
      </c>
    </row>
    <row r="152" spans="1:256" x14ac:dyDescent="0.25">
      <c r="A152" s="495"/>
      <c r="B152" s="114"/>
      <c r="C152" s="100"/>
      <c r="D152" s="121" t="s">
        <v>44</v>
      </c>
      <c r="E152" s="24">
        <v>15</v>
      </c>
    </row>
    <row r="153" spans="1:256" x14ac:dyDescent="0.25">
      <c r="A153" s="100"/>
      <c r="B153" s="114"/>
      <c r="C153" s="100"/>
      <c r="D153" s="11" t="s">
        <v>42</v>
      </c>
      <c r="E153" s="24">
        <v>8</v>
      </c>
    </row>
    <row r="154" spans="1:256" x14ac:dyDescent="0.25">
      <c r="A154" s="100"/>
      <c r="B154" s="114"/>
      <c r="C154" s="100"/>
      <c r="D154" s="121" t="s">
        <v>43</v>
      </c>
      <c r="E154" s="24">
        <v>9</v>
      </c>
    </row>
    <row r="155" spans="1:256" x14ac:dyDescent="0.25">
      <c r="A155" s="100"/>
      <c r="B155" s="114"/>
      <c r="C155" s="100"/>
      <c r="D155" s="121" t="s">
        <v>128</v>
      </c>
      <c r="E155" s="24">
        <v>6</v>
      </c>
    </row>
    <row r="156" spans="1:256" x14ac:dyDescent="0.25">
      <c r="A156" s="100"/>
      <c r="B156" s="114"/>
      <c r="C156" s="100"/>
      <c r="D156" s="121" t="s">
        <v>352</v>
      </c>
      <c r="E156" s="24">
        <v>3</v>
      </c>
    </row>
    <row r="157" spans="1:256" x14ac:dyDescent="0.25">
      <c r="A157" s="100"/>
      <c r="B157" s="114"/>
      <c r="C157" s="100"/>
      <c r="D157" s="121" t="s">
        <v>45</v>
      </c>
      <c r="E157" s="24">
        <v>2</v>
      </c>
    </row>
    <row r="158" spans="1:256" x14ac:dyDescent="0.25">
      <c r="A158" s="50"/>
      <c r="B158" s="116"/>
      <c r="C158" s="27">
        <v>1</v>
      </c>
      <c r="D158" s="27">
        <v>15</v>
      </c>
      <c r="E158" s="27">
        <f>SUM(E143:E157)</f>
        <v>291</v>
      </c>
      <c r="G158" s="122"/>
      <c r="H158" s="122"/>
    </row>
    <row r="159" spans="1:256" customFormat="1" ht="15.75" customHeight="1" x14ac:dyDescent="0.25">
      <c r="A159" s="511" t="s">
        <v>46</v>
      </c>
      <c r="B159" s="511"/>
      <c r="C159" s="511"/>
      <c r="D159" s="511"/>
      <c r="E159" s="51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customFormat="1" ht="15.75" customHeight="1" x14ac:dyDescent="0.25">
      <c r="A160" s="92">
        <v>19</v>
      </c>
      <c r="B160" s="93">
        <v>19</v>
      </c>
      <c r="C160" s="512" t="s">
        <v>222</v>
      </c>
      <c r="D160" s="155" t="s">
        <v>102</v>
      </c>
      <c r="E160" s="39">
        <v>5</v>
      </c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spans="1:256" customFormat="1" x14ac:dyDescent="0.25">
      <c r="A161" s="95"/>
      <c r="B161" s="96"/>
      <c r="C161" s="513"/>
      <c r="D161" s="155" t="s">
        <v>203</v>
      </c>
      <c r="E161" s="39">
        <v>78</v>
      </c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  <c r="IU161" s="91"/>
      <c r="IV161" s="91"/>
    </row>
    <row r="162" spans="1:256" customFormat="1" x14ac:dyDescent="0.25">
      <c r="A162" s="95"/>
      <c r="B162" s="96"/>
      <c r="C162" s="513"/>
      <c r="D162" s="155" t="s">
        <v>222</v>
      </c>
      <c r="E162" s="39">
        <v>29</v>
      </c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  <c r="IU162" s="91"/>
      <c r="IV162" s="91"/>
    </row>
    <row r="163" spans="1:256" customFormat="1" x14ac:dyDescent="0.25">
      <c r="A163" s="95"/>
      <c r="B163" s="96"/>
      <c r="C163" s="513"/>
      <c r="D163" s="155" t="s">
        <v>224</v>
      </c>
      <c r="E163" s="39">
        <v>18</v>
      </c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spans="1:256" customFormat="1" x14ac:dyDescent="0.25">
      <c r="A164" s="95"/>
      <c r="B164" s="96"/>
      <c r="C164" s="408"/>
      <c r="D164" s="155" t="s">
        <v>103</v>
      </c>
      <c r="E164" s="39">
        <v>11</v>
      </c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  <c r="IU164" s="91"/>
      <c r="IV164" s="91"/>
    </row>
    <row r="165" spans="1:256" customFormat="1" x14ac:dyDescent="0.25">
      <c r="A165" s="95"/>
      <c r="B165" s="96"/>
      <c r="C165" s="408"/>
      <c r="D165" s="155" t="s">
        <v>353</v>
      </c>
      <c r="E165" s="39">
        <v>37</v>
      </c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  <c r="IU165" s="91"/>
      <c r="IV165" s="91"/>
    </row>
    <row r="166" spans="1:256" customFormat="1" x14ac:dyDescent="0.25">
      <c r="A166" s="95"/>
      <c r="B166" s="96"/>
      <c r="C166" s="408"/>
      <c r="D166" s="155" t="s">
        <v>105</v>
      </c>
      <c r="E166" s="39">
        <v>7</v>
      </c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  <c r="IU166" s="91"/>
      <c r="IV166" s="91"/>
    </row>
    <row r="167" spans="1:256" customFormat="1" x14ac:dyDescent="0.25">
      <c r="A167" s="95"/>
      <c r="B167" s="96"/>
      <c r="C167" s="408"/>
      <c r="D167" s="155" t="s">
        <v>106</v>
      </c>
      <c r="E167" s="39">
        <v>11</v>
      </c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spans="1:256" customFormat="1" x14ac:dyDescent="0.25">
      <c r="A168" s="394"/>
      <c r="B168" s="156"/>
      <c r="C168" s="97">
        <v>1</v>
      </c>
      <c r="D168" s="210">
        <v>8</v>
      </c>
      <c r="E168" s="210">
        <f>SUM(E160:E167)</f>
        <v>196</v>
      </c>
      <c r="F168" s="99"/>
      <c r="G168" s="99"/>
      <c r="H168" s="99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spans="1:256" ht="19.5" customHeight="1" x14ac:dyDescent="0.25">
      <c r="A169" s="498" t="s">
        <v>47</v>
      </c>
      <c r="B169" s="499"/>
      <c r="C169" s="499"/>
      <c r="D169" s="499"/>
      <c r="E169" s="500"/>
    </row>
    <row r="170" spans="1:256" ht="17.25" customHeight="1" x14ac:dyDescent="0.25">
      <c r="A170" s="501">
        <v>20</v>
      </c>
      <c r="B170" s="503">
        <v>20</v>
      </c>
      <c r="C170" s="501" t="s">
        <v>444</v>
      </c>
      <c r="D170" s="33" t="s">
        <v>548</v>
      </c>
      <c r="E170" s="24">
        <v>50</v>
      </c>
    </row>
    <row r="171" spans="1:256" x14ac:dyDescent="0.25">
      <c r="A171" s="502"/>
      <c r="B171" s="504"/>
      <c r="C171" s="502"/>
      <c r="D171" s="33" t="s">
        <v>450</v>
      </c>
      <c r="E171" s="24">
        <v>79</v>
      </c>
    </row>
    <row r="172" spans="1:256" x14ac:dyDescent="0.25">
      <c r="A172" s="502"/>
      <c r="B172" s="504"/>
      <c r="C172" s="502"/>
      <c r="D172" s="148" t="s">
        <v>163</v>
      </c>
      <c r="E172" s="24">
        <v>12</v>
      </c>
    </row>
    <row r="173" spans="1:256" x14ac:dyDescent="0.25">
      <c r="A173" s="502"/>
      <c r="B173" s="504"/>
      <c r="C173" s="505"/>
      <c r="D173" s="105" t="s">
        <v>198</v>
      </c>
      <c r="E173" s="24">
        <v>5</v>
      </c>
    </row>
    <row r="174" spans="1:256" x14ac:dyDescent="0.25">
      <c r="A174" s="502"/>
      <c r="B174" s="504"/>
      <c r="C174" s="505"/>
      <c r="D174" s="148" t="s">
        <v>134</v>
      </c>
      <c r="E174" s="24">
        <v>2</v>
      </c>
    </row>
    <row r="175" spans="1:256" x14ac:dyDescent="0.25">
      <c r="A175" s="395"/>
      <c r="B175" s="123"/>
      <c r="C175" s="53">
        <v>1</v>
      </c>
      <c r="D175" s="53">
        <v>5</v>
      </c>
      <c r="E175" s="53">
        <f>SUM(E170:E174)</f>
        <v>148</v>
      </c>
    </row>
    <row r="176" spans="1:256" x14ac:dyDescent="0.25">
      <c r="A176" s="501">
        <v>21</v>
      </c>
      <c r="B176" s="56">
        <v>21</v>
      </c>
      <c r="C176" s="501" t="s">
        <v>549</v>
      </c>
      <c r="D176" s="33" t="s">
        <v>445</v>
      </c>
      <c r="E176" s="51">
        <v>55</v>
      </c>
    </row>
    <row r="177" spans="1:8" x14ac:dyDescent="0.25">
      <c r="A177" s="502"/>
      <c r="B177" s="108"/>
      <c r="C177" s="502"/>
      <c r="D177" s="33" t="s">
        <v>550</v>
      </c>
      <c r="E177" s="51">
        <v>33</v>
      </c>
    </row>
    <row r="178" spans="1:8" x14ac:dyDescent="0.25">
      <c r="A178" s="502"/>
      <c r="B178" s="108"/>
      <c r="C178" s="502"/>
      <c r="D178" s="33" t="s">
        <v>551</v>
      </c>
      <c r="E178" s="51">
        <v>52</v>
      </c>
    </row>
    <row r="179" spans="1:8" x14ac:dyDescent="0.25">
      <c r="A179" s="502"/>
      <c r="B179" s="108"/>
      <c r="C179" s="502"/>
      <c r="D179" s="148" t="s">
        <v>153</v>
      </c>
      <c r="E179" s="51">
        <v>19</v>
      </c>
    </row>
    <row r="180" spans="1:8" x14ac:dyDescent="0.25">
      <c r="A180" s="502"/>
      <c r="B180" s="108"/>
      <c r="C180" s="502"/>
      <c r="D180" s="33" t="s">
        <v>142</v>
      </c>
      <c r="E180" s="51">
        <v>3</v>
      </c>
    </row>
    <row r="181" spans="1:8" x14ac:dyDescent="0.25">
      <c r="A181" s="502"/>
      <c r="B181" s="108"/>
      <c r="C181" s="502"/>
      <c r="D181" s="148" t="s">
        <v>162</v>
      </c>
      <c r="E181" s="51">
        <v>20</v>
      </c>
      <c r="F181" s="6"/>
      <c r="G181" s="6"/>
      <c r="H181" s="6"/>
    </row>
    <row r="182" spans="1:8" x14ac:dyDescent="0.25">
      <c r="A182" s="502"/>
      <c r="B182" s="108"/>
      <c r="C182" s="502"/>
      <c r="D182" s="33" t="s">
        <v>148</v>
      </c>
      <c r="E182" s="24">
        <v>21</v>
      </c>
    </row>
    <row r="183" spans="1:8" ht="16.5" customHeight="1" x14ac:dyDescent="0.25">
      <c r="A183" s="502"/>
      <c r="B183" s="108"/>
      <c r="C183" s="502"/>
      <c r="D183" s="33" t="s">
        <v>238</v>
      </c>
      <c r="E183" s="24">
        <v>9</v>
      </c>
      <c r="F183" s="22"/>
      <c r="G183" s="22"/>
      <c r="H183" s="22"/>
    </row>
    <row r="184" spans="1:8" ht="16.5" customHeight="1" x14ac:dyDescent="0.25">
      <c r="A184" s="502"/>
      <c r="B184" s="108"/>
      <c r="C184" s="502"/>
      <c r="D184" s="33" t="s">
        <v>147</v>
      </c>
      <c r="E184" s="24">
        <v>8</v>
      </c>
      <c r="F184" s="22"/>
      <c r="G184" s="22"/>
      <c r="H184" s="22"/>
    </row>
    <row r="185" spans="1:8" ht="16.5" customHeight="1" x14ac:dyDescent="0.25">
      <c r="A185" s="502"/>
      <c r="B185" s="108"/>
      <c r="C185" s="502"/>
      <c r="D185" s="148" t="s">
        <v>281</v>
      </c>
      <c r="E185" s="24">
        <v>6</v>
      </c>
      <c r="F185" s="22"/>
      <c r="G185" s="22"/>
      <c r="H185" s="22"/>
    </row>
    <row r="186" spans="1:8" ht="15.75" customHeight="1" x14ac:dyDescent="0.25">
      <c r="A186" s="502"/>
      <c r="B186" s="108"/>
      <c r="C186" s="502"/>
      <c r="D186" s="148" t="s">
        <v>354</v>
      </c>
      <c r="E186" s="24">
        <v>1</v>
      </c>
      <c r="F186" s="22"/>
      <c r="G186" s="22"/>
      <c r="H186" s="22"/>
    </row>
    <row r="187" spans="1:8" x14ac:dyDescent="0.25">
      <c r="A187" s="395"/>
      <c r="B187" s="123"/>
      <c r="C187" s="53">
        <v>1</v>
      </c>
      <c r="D187" s="53">
        <v>9</v>
      </c>
      <c r="E187" s="53">
        <f>SUM(E176:E186)</f>
        <v>227</v>
      </c>
      <c r="F187" s="22"/>
      <c r="G187" s="22"/>
      <c r="H187" s="22"/>
    </row>
    <row r="188" spans="1:8" x14ac:dyDescent="0.25">
      <c r="A188" s="502">
        <v>22</v>
      </c>
      <c r="B188" s="56">
        <v>22</v>
      </c>
      <c r="C188" s="502" t="s">
        <v>473</v>
      </c>
      <c r="D188" s="148" t="s">
        <v>412</v>
      </c>
      <c r="E188" s="24">
        <v>97</v>
      </c>
      <c r="F188" s="22"/>
      <c r="G188" s="22"/>
      <c r="H188" s="22"/>
    </row>
    <row r="189" spans="1:8" x14ac:dyDescent="0.25">
      <c r="A189" s="502"/>
      <c r="B189" s="108"/>
      <c r="C189" s="502"/>
      <c r="D189" s="148" t="s">
        <v>462</v>
      </c>
      <c r="E189" s="24">
        <v>42</v>
      </c>
      <c r="F189" s="22"/>
      <c r="G189" s="22"/>
      <c r="H189" s="22"/>
    </row>
    <row r="190" spans="1:8" x14ac:dyDescent="0.25">
      <c r="A190" s="502"/>
      <c r="B190" s="108"/>
      <c r="C190" s="502"/>
      <c r="D190" s="148" t="s">
        <v>463</v>
      </c>
      <c r="E190" s="24">
        <v>62</v>
      </c>
      <c r="F190" s="22"/>
      <c r="G190" s="22"/>
      <c r="H190" s="22"/>
    </row>
    <row r="191" spans="1:8" x14ac:dyDescent="0.25">
      <c r="A191" s="502"/>
      <c r="B191" s="108"/>
      <c r="C191" s="502"/>
      <c r="D191" s="148" t="s">
        <v>464</v>
      </c>
      <c r="E191" s="24">
        <v>72</v>
      </c>
      <c r="F191" s="22"/>
      <c r="G191" s="22"/>
      <c r="H191" s="22"/>
    </row>
    <row r="192" spans="1:8" x14ac:dyDescent="0.25">
      <c r="A192" s="395"/>
      <c r="B192" s="123"/>
      <c r="C192" s="53">
        <v>1</v>
      </c>
      <c r="D192" s="53">
        <v>5</v>
      </c>
      <c r="E192" s="53">
        <f>SUM(E188:E191)</f>
        <v>273</v>
      </c>
    </row>
    <row r="193" spans="1:8" x14ac:dyDescent="0.25">
      <c r="A193" s="396"/>
      <c r="B193" s="117"/>
      <c r="C193" s="77">
        <f>C175+C187+C192</f>
        <v>3</v>
      </c>
      <c r="D193" s="77">
        <f>D175+D187+D192</f>
        <v>19</v>
      </c>
      <c r="E193" s="77">
        <f>E175+E187+E192</f>
        <v>648</v>
      </c>
    </row>
    <row r="194" spans="1:8" ht="15.75" customHeight="1" x14ac:dyDescent="0.25">
      <c r="A194" s="491" t="s">
        <v>48</v>
      </c>
      <c r="B194" s="492"/>
      <c r="C194" s="492"/>
      <c r="D194" s="492"/>
      <c r="E194" s="493"/>
    </row>
    <row r="195" spans="1:8" ht="16.5" customHeight="1" x14ac:dyDescent="0.25">
      <c r="A195" s="494">
        <v>23</v>
      </c>
      <c r="B195" s="518">
        <v>23</v>
      </c>
      <c r="C195" s="497" t="s">
        <v>239</v>
      </c>
      <c r="D195" s="12" t="s">
        <v>49</v>
      </c>
      <c r="E195" s="21">
        <v>4</v>
      </c>
    </row>
    <row r="196" spans="1:8" ht="16.5" customHeight="1" x14ac:dyDescent="0.25">
      <c r="A196" s="495"/>
      <c r="B196" s="514"/>
      <c r="C196" s="497"/>
      <c r="D196" s="12" t="s">
        <v>77</v>
      </c>
      <c r="E196" s="21">
        <v>4</v>
      </c>
    </row>
    <row r="197" spans="1:8" x14ac:dyDescent="0.25">
      <c r="A197" s="495"/>
      <c r="B197" s="514"/>
      <c r="C197" s="497"/>
      <c r="D197" s="12" t="s">
        <v>239</v>
      </c>
      <c r="E197" s="21">
        <v>46</v>
      </c>
    </row>
    <row r="198" spans="1:8" x14ac:dyDescent="0.25">
      <c r="A198" s="495"/>
      <c r="B198" s="514"/>
      <c r="C198" s="497"/>
      <c r="D198" s="12" t="s">
        <v>79</v>
      </c>
      <c r="E198" s="21">
        <v>11</v>
      </c>
    </row>
    <row r="199" spans="1:8" x14ac:dyDescent="0.25">
      <c r="A199" s="495"/>
      <c r="B199" s="514"/>
      <c r="C199" s="497"/>
      <c r="D199" s="12" t="s">
        <v>78</v>
      </c>
      <c r="E199" s="21">
        <v>14</v>
      </c>
    </row>
    <row r="200" spans="1:8" x14ac:dyDescent="0.25">
      <c r="A200" s="495"/>
      <c r="B200" s="519"/>
      <c r="C200" s="497"/>
      <c r="D200" s="12" t="s">
        <v>80</v>
      </c>
      <c r="E200" s="21">
        <v>4</v>
      </c>
    </row>
    <row r="201" spans="1:8" x14ac:dyDescent="0.25">
      <c r="A201" s="50"/>
      <c r="B201" s="116"/>
      <c r="C201" s="27">
        <v>1</v>
      </c>
      <c r="D201" s="27">
        <v>6</v>
      </c>
      <c r="E201" s="27">
        <f>SUM(E195:E200)</f>
        <v>83</v>
      </c>
      <c r="F201" s="6"/>
      <c r="G201" s="6"/>
      <c r="H201" s="6"/>
    </row>
    <row r="202" spans="1:8" x14ac:dyDescent="0.25">
      <c r="A202" s="491" t="s">
        <v>50</v>
      </c>
      <c r="B202" s="492"/>
      <c r="C202" s="492"/>
      <c r="D202" s="492"/>
      <c r="E202" s="493"/>
    </row>
    <row r="203" spans="1:8" x14ac:dyDescent="0.25">
      <c r="A203" s="494">
        <v>24</v>
      </c>
      <c r="B203" s="101">
        <v>24</v>
      </c>
      <c r="C203" s="494" t="s">
        <v>256</v>
      </c>
      <c r="D203" s="10" t="s">
        <v>161</v>
      </c>
      <c r="E203" s="30">
        <v>28</v>
      </c>
    </row>
    <row r="204" spans="1:8" ht="31.5" customHeight="1" x14ac:dyDescent="0.25">
      <c r="A204" s="495"/>
      <c r="B204" s="114"/>
      <c r="C204" s="495"/>
      <c r="D204" s="10" t="s">
        <v>257</v>
      </c>
      <c r="E204" s="30">
        <v>72</v>
      </c>
    </row>
    <row r="205" spans="1:8" ht="15.75" customHeight="1" x14ac:dyDescent="0.25">
      <c r="A205" s="495"/>
      <c r="B205" s="114"/>
      <c r="C205" s="495"/>
      <c r="D205" s="10" t="s">
        <v>84</v>
      </c>
      <c r="E205" s="30">
        <v>5</v>
      </c>
    </row>
    <row r="206" spans="1:8" x14ac:dyDescent="0.25">
      <c r="A206" s="495"/>
      <c r="B206" s="114"/>
      <c r="C206" s="495"/>
      <c r="D206" s="10" t="s">
        <v>83</v>
      </c>
      <c r="E206" s="30">
        <v>10</v>
      </c>
    </row>
    <row r="207" spans="1:8" x14ac:dyDescent="0.25">
      <c r="A207" s="495"/>
      <c r="B207" s="114"/>
      <c r="C207" s="495"/>
      <c r="D207" s="10" t="s">
        <v>81</v>
      </c>
      <c r="E207" s="30">
        <v>2</v>
      </c>
    </row>
    <row r="208" spans="1:8" x14ac:dyDescent="0.25">
      <c r="A208" s="495"/>
      <c r="B208" s="114"/>
      <c r="C208" s="495"/>
      <c r="D208" s="10" t="s">
        <v>82</v>
      </c>
      <c r="E208" s="30">
        <v>3</v>
      </c>
    </row>
    <row r="209" spans="1:8" x14ac:dyDescent="0.25">
      <c r="A209" s="495"/>
      <c r="B209" s="114"/>
      <c r="C209" s="495"/>
      <c r="D209" s="10" t="s">
        <v>214</v>
      </c>
      <c r="E209" s="30">
        <v>7</v>
      </c>
    </row>
    <row r="210" spans="1:8" x14ac:dyDescent="0.25">
      <c r="A210" s="495"/>
      <c r="B210" s="114"/>
      <c r="C210" s="495"/>
      <c r="D210" s="10" t="s">
        <v>216</v>
      </c>
      <c r="E210" s="30">
        <v>4</v>
      </c>
    </row>
    <row r="211" spans="1:8" ht="16.5" customHeight="1" x14ac:dyDescent="0.25">
      <c r="A211" s="50"/>
      <c r="B211" s="116"/>
      <c r="C211" s="27">
        <v>1</v>
      </c>
      <c r="D211" s="27">
        <v>8</v>
      </c>
      <c r="E211" s="27">
        <f>SUM(E203:E210)</f>
        <v>131</v>
      </c>
      <c r="F211" s="6"/>
      <c r="G211" s="6"/>
      <c r="H211" s="6"/>
    </row>
    <row r="212" spans="1:8" x14ac:dyDescent="0.25">
      <c r="A212" s="491" t="s">
        <v>51</v>
      </c>
      <c r="B212" s="492"/>
      <c r="C212" s="492"/>
      <c r="D212" s="492"/>
      <c r="E212" s="493"/>
    </row>
    <row r="213" spans="1:8" x14ac:dyDescent="0.25">
      <c r="A213" s="494">
        <v>25</v>
      </c>
      <c r="B213" s="101">
        <v>25</v>
      </c>
      <c r="C213" s="497" t="s">
        <v>168</v>
      </c>
      <c r="D213" s="17" t="s">
        <v>357</v>
      </c>
      <c r="E213" s="28">
        <v>43</v>
      </c>
    </row>
    <row r="214" spans="1:8" x14ac:dyDescent="0.25">
      <c r="A214" s="495"/>
      <c r="B214" s="114"/>
      <c r="C214" s="497"/>
      <c r="D214" s="17" t="s">
        <v>358</v>
      </c>
      <c r="E214" s="28">
        <v>24</v>
      </c>
    </row>
    <row r="215" spans="1:8" x14ac:dyDescent="0.25">
      <c r="A215" s="50"/>
      <c r="B215" s="116"/>
      <c r="C215" s="27">
        <v>1</v>
      </c>
      <c r="D215" s="27">
        <v>2</v>
      </c>
      <c r="E215" s="27">
        <f>SUM(E213:E214)</f>
        <v>67</v>
      </c>
      <c r="F215" s="54"/>
      <c r="G215" s="54"/>
      <c r="H215" s="54"/>
    </row>
    <row r="216" spans="1:8" x14ac:dyDescent="0.25">
      <c r="A216" s="491" t="s">
        <v>52</v>
      </c>
      <c r="B216" s="492"/>
      <c r="C216" s="492"/>
      <c r="D216" s="492"/>
      <c r="E216" s="493"/>
    </row>
    <row r="217" spans="1:8" x14ac:dyDescent="0.25">
      <c r="A217" s="506">
        <v>26</v>
      </c>
      <c r="B217" s="133">
        <v>26</v>
      </c>
      <c r="C217" s="506" t="s">
        <v>303</v>
      </c>
      <c r="D217" s="17" t="s">
        <v>108</v>
      </c>
      <c r="E217" s="28">
        <v>8</v>
      </c>
    </row>
    <row r="218" spans="1:8" x14ac:dyDescent="0.25">
      <c r="A218" s="507"/>
      <c r="B218" s="134"/>
      <c r="C218" s="507"/>
      <c r="D218" s="17" t="s">
        <v>109</v>
      </c>
      <c r="E218" s="28">
        <v>26</v>
      </c>
    </row>
    <row r="219" spans="1:8" x14ac:dyDescent="0.25">
      <c r="A219" s="507"/>
      <c r="B219" s="134"/>
      <c r="C219" s="507"/>
      <c r="D219" s="17" t="s">
        <v>110</v>
      </c>
      <c r="E219" s="28">
        <v>19</v>
      </c>
    </row>
    <row r="220" spans="1:8" x14ac:dyDescent="0.25">
      <c r="A220" s="507"/>
      <c r="B220" s="134"/>
      <c r="C220" s="507"/>
      <c r="D220" s="17" t="s">
        <v>111</v>
      </c>
      <c r="E220" s="28">
        <v>12</v>
      </c>
    </row>
    <row r="221" spans="1:8" x14ac:dyDescent="0.25">
      <c r="A221" s="507"/>
      <c r="B221" s="134"/>
      <c r="C221" s="507"/>
      <c r="D221" s="17" t="s">
        <v>112</v>
      </c>
      <c r="E221" s="28">
        <v>8</v>
      </c>
    </row>
    <row r="222" spans="1:8" ht="15.75" customHeight="1" x14ac:dyDescent="0.25">
      <c r="A222" s="507"/>
      <c r="B222" s="134"/>
      <c r="C222" s="507"/>
      <c r="D222" s="17" t="s">
        <v>107</v>
      </c>
      <c r="E222" s="28">
        <v>20</v>
      </c>
    </row>
    <row r="223" spans="1:8" x14ac:dyDescent="0.25">
      <c r="A223" s="507"/>
      <c r="B223" s="134"/>
      <c r="C223" s="507"/>
      <c r="D223" s="17" t="s">
        <v>413</v>
      </c>
      <c r="E223" s="28">
        <v>52</v>
      </c>
    </row>
    <row r="224" spans="1:8" x14ac:dyDescent="0.25">
      <c r="A224" s="507"/>
      <c r="B224" s="134"/>
      <c r="C224" s="507"/>
      <c r="D224" s="17" t="s">
        <v>303</v>
      </c>
      <c r="E224" s="28">
        <v>53</v>
      </c>
    </row>
    <row r="225" spans="1:10" x14ac:dyDescent="0.25">
      <c r="A225" s="50"/>
      <c r="B225" s="116"/>
      <c r="C225" s="27">
        <v>1</v>
      </c>
      <c r="D225" s="27">
        <v>8</v>
      </c>
      <c r="E225" s="27">
        <f>SUM(E217:E224)</f>
        <v>198</v>
      </c>
      <c r="F225" s="54"/>
      <c r="G225" s="54"/>
      <c r="H225" s="54"/>
    </row>
    <row r="226" spans="1:10" x14ac:dyDescent="0.25">
      <c r="A226" s="491" t="s">
        <v>53</v>
      </c>
      <c r="B226" s="492"/>
      <c r="C226" s="492"/>
      <c r="D226" s="492"/>
      <c r="E226" s="493"/>
    </row>
    <row r="227" spans="1:10" ht="15.75" customHeight="1" x14ac:dyDescent="0.25">
      <c r="A227" s="494">
        <v>27</v>
      </c>
      <c r="B227" s="101">
        <v>27</v>
      </c>
      <c r="C227" s="494" t="s">
        <v>446</v>
      </c>
      <c r="D227" s="47" t="s">
        <v>379</v>
      </c>
      <c r="E227" s="46">
        <v>43</v>
      </c>
    </row>
    <row r="228" spans="1:10" ht="15.75" customHeight="1" x14ac:dyDescent="0.25">
      <c r="A228" s="495"/>
      <c r="B228" s="114"/>
      <c r="C228" s="495"/>
      <c r="D228" s="47" t="s">
        <v>380</v>
      </c>
      <c r="E228" s="46">
        <v>51</v>
      </c>
    </row>
    <row r="229" spans="1:10" ht="15.75" customHeight="1" x14ac:dyDescent="0.25">
      <c r="A229" s="495"/>
      <c r="B229" s="114"/>
      <c r="C229" s="495"/>
      <c r="D229" s="47" t="s">
        <v>447</v>
      </c>
      <c r="E229" s="46">
        <v>45</v>
      </c>
    </row>
    <row r="230" spans="1:10" ht="15.75" customHeight="1" x14ac:dyDescent="0.25">
      <c r="A230" s="495"/>
      <c r="B230" s="114"/>
      <c r="C230" s="495"/>
      <c r="D230" s="47" t="s">
        <v>448</v>
      </c>
      <c r="E230" s="46">
        <v>85</v>
      </c>
    </row>
    <row r="231" spans="1:10" ht="15.75" customHeight="1" x14ac:dyDescent="0.25">
      <c r="A231" s="495"/>
      <c r="B231" s="114"/>
      <c r="C231" s="495"/>
      <c r="D231" s="47" t="s">
        <v>449</v>
      </c>
      <c r="E231" s="46">
        <v>21</v>
      </c>
    </row>
    <row r="232" spans="1:10" ht="15.75" customHeight="1" x14ac:dyDescent="0.25">
      <c r="A232" s="495"/>
      <c r="B232" s="114"/>
      <c r="C232" s="495"/>
      <c r="D232" s="47" t="s">
        <v>115</v>
      </c>
      <c r="E232" s="46">
        <v>9</v>
      </c>
    </row>
    <row r="233" spans="1:10" ht="15.75" customHeight="1" x14ac:dyDescent="0.25">
      <c r="A233" s="495"/>
      <c r="B233" s="114"/>
      <c r="C233" s="495"/>
      <c r="D233" s="47" t="s">
        <v>359</v>
      </c>
      <c r="E233" s="46">
        <v>4</v>
      </c>
    </row>
    <row r="234" spans="1:10" ht="15.75" customHeight="1" x14ac:dyDescent="0.25">
      <c r="A234" s="495"/>
      <c r="B234" s="114"/>
      <c r="C234" s="495"/>
      <c r="D234" s="47" t="s">
        <v>5</v>
      </c>
      <c r="E234" s="46">
        <v>7</v>
      </c>
    </row>
    <row r="235" spans="1:10" x14ac:dyDescent="0.25">
      <c r="A235" s="495"/>
      <c r="B235" s="114"/>
      <c r="C235" s="495"/>
      <c r="D235" s="47" t="s">
        <v>117</v>
      </c>
      <c r="E235" s="46">
        <v>1</v>
      </c>
    </row>
    <row r="236" spans="1:10" x14ac:dyDescent="0.25">
      <c r="A236" s="495"/>
      <c r="B236" s="114"/>
      <c r="C236" s="100"/>
      <c r="D236" s="37" t="s">
        <v>217</v>
      </c>
      <c r="E236" s="46">
        <v>3</v>
      </c>
    </row>
    <row r="237" spans="1:10" x14ac:dyDescent="0.25">
      <c r="A237" s="50"/>
      <c r="B237" s="116"/>
      <c r="C237" s="27">
        <v>1</v>
      </c>
      <c r="D237" s="27">
        <v>10</v>
      </c>
      <c r="E237" s="27">
        <f>SUM(E227:E236)</f>
        <v>269</v>
      </c>
    </row>
    <row r="238" spans="1:10" s="7" customFormat="1" ht="15.75" customHeight="1" x14ac:dyDescent="0.25">
      <c r="A238" s="559" t="s">
        <v>54</v>
      </c>
      <c r="B238" s="560"/>
      <c r="C238" s="560"/>
      <c r="D238" s="560"/>
      <c r="E238" s="561"/>
    </row>
    <row r="239" spans="1:10" s="7" customFormat="1" ht="15.75" customHeight="1" x14ac:dyDescent="0.25">
      <c r="A239" s="506">
        <v>28</v>
      </c>
      <c r="B239" s="133">
        <v>28</v>
      </c>
      <c r="C239" s="506" t="s">
        <v>585</v>
      </c>
      <c r="D239" s="137" t="s">
        <v>586</v>
      </c>
      <c r="E239" s="29">
        <v>93</v>
      </c>
      <c r="F239" s="6"/>
      <c r="G239" s="6"/>
      <c r="H239" s="4"/>
      <c r="I239" s="4"/>
      <c r="J239" s="4"/>
    </row>
    <row r="240" spans="1:10" s="7" customFormat="1" ht="16.5" customHeight="1" x14ac:dyDescent="0.25">
      <c r="A240" s="507"/>
      <c r="B240" s="114"/>
      <c r="C240" s="507"/>
      <c r="D240" s="137" t="s">
        <v>587</v>
      </c>
      <c r="E240" s="29">
        <v>77</v>
      </c>
      <c r="F240" s="6"/>
      <c r="G240" s="6"/>
      <c r="H240" s="4"/>
      <c r="I240" s="4"/>
      <c r="J240" s="4"/>
    </row>
    <row r="241" spans="1:10" s="7" customFormat="1" x14ac:dyDescent="0.25">
      <c r="A241" s="533"/>
      <c r="B241" s="114"/>
      <c r="C241" s="533"/>
      <c r="D241" s="137" t="s">
        <v>588</v>
      </c>
      <c r="E241" s="29">
        <v>55</v>
      </c>
      <c r="F241" s="6"/>
      <c r="G241" s="6"/>
      <c r="H241" s="4"/>
      <c r="I241" s="4"/>
      <c r="J241" s="4"/>
    </row>
    <row r="242" spans="1:10" s="7" customFormat="1" x14ac:dyDescent="0.25">
      <c r="A242" s="397"/>
      <c r="B242" s="361"/>
      <c r="C242" s="360">
        <v>1</v>
      </c>
      <c r="D242" s="362">
        <v>3</v>
      </c>
      <c r="E242" s="27">
        <f>SUM(E239:E241)</f>
        <v>225</v>
      </c>
      <c r="F242" s="6"/>
      <c r="G242" s="6"/>
      <c r="H242" s="4"/>
      <c r="I242" s="4"/>
      <c r="J242" s="4"/>
    </row>
    <row r="243" spans="1:10" s="7" customFormat="1" x14ac:dyDescent="0.25">
      <c r="A243" s="506">
        <v>29</v>
      </c>
      <c r="B243" s="133">
        <v>29</v>
      </c>
      <c r="C243" s="506" t="s">
        <v>589</v>
      </c>
      <c r="D243" s="363" t="s">
        <v>590</v>
      </c>
      <c r="E243" s="369">
        <v>27</v>
      </c>
      <c r="F243" s="4"/>
      <c r="G243" s="4"/>
      <c r="H243" s="4"/>
      <c r="I243" s="4"/>
      <c r="J243" s="4"/>
    </row>
    <row r="244" spans="1:10" s="7" customFormat="1" x14ac:dyDescent="0.25">
      <c r="A244" s="507"/>
      <c r="B244" s="114"/>
      <c r="C244" s="507"/>
      <c r="D244" s="363" t="s">
        <v>591</v>
      </c>
      <c r="E244" s="369">
        <v>45</v>
      </c>
      <c r="F244" s="6"/>
      <c r="G244" s="6"/>
      <c r="H244" s="4"/>
      <c r="I244" s="4"/>
      <c r="J244" s="4"/>
    </row>
    <row r="245" spans="1:10" s="7" customFormat="1" x14ac:dyDescent="0.25">
      <c r="A245" s="128"/>
      <c r="B245" s="114"/>
      <c r="C245" s="128"/>
      <c r="D245" s="363" t="s">
        <v>592</v>
      </c>
      <c r="E245" s="370">
        <v>69</v>
      </c>
      <c r="F245" s="6"/>
      <c r="G245" s="6"/>
      <c r="H245" s="4"/>
      <c r="I245" s="4"/>
      <c r="J245" s="4"/>
    </row>
    <row r="246" spans="1:10" s="7" customFormat="1" x14ac:dyDescent="0.25">
      <c r="A246" s="128"/>
      <c r="B246" s="114"/>
      <c r="C246" s="128"/>
      <c r="D246" s="363" t="s">
        <v>593</v>
      </c>
      <c r="E246" s="370">
        <v>54</v>
      </c>
      <c r="F246" s="6"/>
      <c r="G246" s="6"/>
      <c r="H246" s="4"/>
      <c r="I246" s="4"/>
      <c r="J246" s="4"/>
    </row>
    <row r="247" spans="1:10" x14ac:dyDescent="0.25">
      <c r="A247" s="50"/>
      <c r="B247" s="116"/>
      <c r="C247" s="27">
        <v>1</v>
      </c>
      <c r="D247" s="27">
        <v>4</v>
      </c>
      <c r="E247" s="27">
        <f>SUM(E243:E246)</f>
        <v>195</v>
      </c>
    </row>
    <row r="248" spans="1:10" s="7" customFormat="1" ht="15.75" customHeight="1" x14ac:dyDescent="0.25">
      <c r="A248" s="130">
        <v>30</v>
      </c>
      <c r="B248" s="133">
        <v>30</v>
      </c>
      <c r="C248" s="130" t="s">
        <v>594</v>
      </c>
      <c r="D248" s="363" t="s">
        <v>595</v>
      </c>
      <c r="E248" s="370">
        <v>45</v>
      </c>
      <c r="F248" s="4"/>
      <c r="G248" s="4"/>
      <c r="H248" s="4"/>
      <c r="I248" s="4"/>
      <c r="J248" s="4"/>
    </row>
    <row r="249" spans="1:10" s="7" customFormat="1" ht="15.75" customHeight="1" x14ac:dyDescent="0.25">
      <c r="A249" s="128"/>
      <c r="B249" s="114"/>
      <c r="C249" s="128"/>
      <c r="D249" s="363" t="s">
        <v>596</v>
      </c>
      <c r="E249" s="370">
        <v>33</v>
      </c>
      <c r="F249" s="4"/>
      <c r="G249" s="4"/>
      <c r="H249" s="4"/>
      <c r="I249" s="4"/>
      <c r="J249" s="4"/>
    </row>
    <row r="250" spans="1:10" s="7" customFormat="1" ht="18" customHeight="1" x14ac:dyDescent="0.25">
      <c r="A250" s="128"/>
      <c r="B250" s="114"/>
      <c r="C250" s="128"/>
      <c r="D250" s="363" t="s">
        <v>597</v>
      </c>
      <c r="E250" s="370">
        <v>81</v>
      </c>
      <c r="F250" s="4"/>
      <c r="G250" s="4"/>
      <c r="H250" s="4"/>
      <c r="I250" s="4"/>
      <c r="J250" s="4"/>
    </row>
    <row r="251" spans="1:10" s="7" customFormat="1" ht="18" customHeight="1" x14ac:dyDescent="0.25">
      <c r="A251" s="128"/>
      <c r="B251" s="114"/>
      <c r="C251" s="128"/>
      <c r="D251" s="363" t="s">
        <v>598</v>
      </c>
      <c r="E251" s="370">
        <v>80</v>
      </c>
      <c r="F251" s="4"/>
      <c r="G251" s="4"/>
      <c r="H251" s="4"/>
      <c r="I251" s="4"/>
      <c r="J251" s="4"/>
    </row>
    <row r="252" spans="1:10" s="7" customFormat="1" ht="18" customHeight="1" x14ac:dyDescent="0.25">
      <c r="A252" s="180"/>
      <c r="B252" s="114"/>
      <c r="C252" s="128"/>
      <c r="D252" s="363" t="s">
        <v>599</v>
      </c>
      <c r="E252" s="370">
        <v>23</v>
      </c>
      <c r="F252" s="4"/>
      <c r="G252" s="4"/>
      <c r="H252" s="4"/>
      <c r="I252" s="4"/>
      <c r="J252" s="4"/>
    </row>
    <row r="253" spans="1:10" x14ac:dyDescent="0.25">
      <c r="A253" s="50"/>
      <c r="B253" s="116"/>
      <c r="C253" s="27">
        <v>1</v>
      </c>
      <c r="D253" s="27">
        <v>5</v>
      </c>
      <c r="E253" s="27">
        <f>SUM(E248:E252)</f>
        <v>262</v>
      </c>
      <c r="F253" s="6"/>
      <c r="G253" s="6"/>
    </row>
    <row r="254" spans="1:10" s="7" customFormat="1" x14ac:dyDescent="0.25">
      <c r="A254" s="506">
        <v>31</v>
      </c>
      <c r="B254" s="133">
        <v>31</v>
      </c>
      <c r="C254" s="506" t="s">
        <v>600</v>
      </c>
      <c r="D254" s="364" t="s">
        <v>601</v>
      </c>
      <c r="E254" s="370">
        <v>24</v>
      </c>
      <c r="F254" s="6"/>
      <c r="G254" s="6"/>
      <c r="H254" s="4"/>
      <c r="I254" s="4"/>
      <c r="J254" s="4"/>
    </row>
    <row r="255" spans="1:10" s="7" customFormat="1" x14ac:dyDescent="0.25">
      <c r="A255" s="507"/>
      <c r="B255" s="114"/>
      <c r="C255" s="507"/>
      <c r="D255" s="363" t="s">
        <v>602</v>
      </c>
      <c r="E255" s="370">
        <v>55</v>
      </c>
      <c r="F255" s="6"/>
      <c r="G255" s="6"/>
      <c r="H255" s="4"/>
      <c r="I255" s="4"/>
      <c r="J255" s="4"/>
    </row>
    <row r="256" spans="1:10" s="7" customFormat="1" x14ac:dyDescent="0.25">
      <c r="A256" s="507"/>
      <c r="B256" s="114"/>
      <c r="C256" s="507"/>
      <c r="D256" s="363" t="s">
        <v>603</v>
      </c>
      <c r="E256" s="370">
        <v>46</v>
      </c>
      <c r="F256" s="6"/>
      <c r="G256" s="6"/>
      <c r="H256" s="4"/>
      <c r="I256" s="4"/>
      <c r="J256" s="4"/>
    </row>
    <row r="257" spans="1:10" s="7" customFormat="1" x14ac:dyDescent="0.25">
      <c r="A257" s="507"/>
      <c r="B257" s="114"/>
      <c r="C257" s="507"/>
      <c r="D257" s="363" t="s">
        <v>604</v>
      </c>
      <c r="E257" s="370">
        <v>22</v>
      </c>
      <c r="F257" s="6"/>
      <c r="G257" s="6"/>
      <c r="H257" s="4"/>
      <c r="I257" s="4"/>
      <c r="J257" s="4"/>
    </row>
    <row r="258" spans="1:10" s="7" customFormat="1" x14ac:dyDescent="0.25">
      <c r="A258" s="507"/>
      <c r="B258" s="114"/>
      <c r="C258" s="507"/>
      <c r="D258" s="363" t="s">
        <v>605</v>
      </c>
      <c r="E258" s="369">
        <v>48</v>
      </c>
      <c r="F258" s="6"/>
      <c r="G258" s="6"/>
      <c r="H258" s="4"/>
      <c r="I258" s="4"/>
      <c r="J258" s="4"/>
    </row>
    <row r="259" spans="1:10" s="7" customFormat="1" x14ac:dyDescent="0.25">
      <c r="A259" s="507"/>
      <c r="B259" s="114"/>
      <c r="C259" s="507"/>
      <c r="D259" s="363" t="s">
        <v>606</v>
      </c>
      <c r="E259" s="370">
        <v>30</v>
      </c>
      <c r="F259" s="6"/>
      <c r="G259" s="6"/>
      <c r="H259" s="4"/>
      <c r="I259" s="4"/>
      <c r="J259" s="4"/>
    </row>
    <row r="260" spans="1:10" s="7" customFormat="1" x14ac:dyDescent="0.25">
      <c r="A260" s="50"/>
      <c r="B260" s="116"/>
      <c r="C260" s="27">
        <v>1</v>
      </c>
      <c r="D260" s="27">
        <v>6</v>
      </c>
      <c r="E260" s="27">
        <f>SUM(E254:E259)</f>
        <v>225</v>
      </c>
      <c r="F260" s="4"/>
      <c r="G260" s="4"/>
      <c r="H260" s="4"/>
      <c r="I260" s="4"/>
      <c r="J260" s="4"/>
    </row>
    <row r="261" spans="1:10" s="7" customFormat="1" x14ac:dyDescent="0.25">
      <c r="A261" s="506">
        <v>32</v>
      </c>
      <c r="B261" s="133">
        <v>32</v>
      </c>
      <c r="C261" s="506" t="s">
        <v>607</v>
      </c>
      <c r="D261" s="363" t="s">
        <v>608</v>
      </c>
      <c r="E261" s="370">
        <v>29</v>
      </c>
      <c r="F261" s="4"/>
      <c r="G261" s="4"/>
      <c r="H261" s="4"/>
      <c r="I261" s="4"/>
      <c r="J261" s="4"/>
    </row>
    <row r="262" spans="1:10" s="7" customFormat="1" x14ac:dyDescent="0.25">
      <c r="A262" s="507"/>
      <c r="B262" s="114"/>
      <c r="C262" s="507"/>
      <c r="D262" s="363" t="s">
        <v>609</v>
      </c>
      <c r="E262" s="370">
        <v>56</v>
      </c>
      <c r="F262" s="6"/>
      <c r="G262" s="6"/>
      <c r="H262" s="4"/>
      <c r="I262" s="4"/>
      <c r="J262" s="4"/>
    </row>
    <row r="263" spans="1:10" s="7" customFormat="1" x14ac:dyDescent="0.25">
      <c r="A263" s="507"/>
      <c r="B263" s="114"/>
      <c r="C263" s="507"/>
      <c r="D263" s="363" t="s">
        <v>610</v>
      </c>
      <c r="E263" s="370">
        <v>24</v>
      </c>
      <c r="F263" s="6"/>
      <c r="G263" s="6"/>
      <c r="H263" s="4"/>
      <c r="I263" s="4"/>
      <c r="J263" s="4"/>
    </row>
    <row r="264" spans="1:10" s="7" customFormat="1" x14ac:dyDescent="0.25">
      <c r="A264" s="507"/>
      <c r="B264" s="114"/>
      <c r="C264" s="507"/>
      <c r="D264" s="363" t="s">
        <v>611</v>
      </c>
      <c r="E264" s="370">
        <v>58</v>
      </c>
      <c r="F264" s="6"/>
      <c r="G264" s="6"/>
      <c r="H264" s="4"/>
      <c r="I264" s="4"/>
      <c r="J264" s="4"/>
    </row>
    <row r="265" spans="1:10" ht="15.75" customHeight="1" x14ac:dyDescent="0.25">
      <c r="A265" s="507"/>
      <c r="B265" s="114"/>
      <c r="C265" s="507"/>
      <c r="D265" s="363" t="s">
        <v>612</v>
      </c>
      <c r="E265" s="370">
        <v>31</v>
      </c>
    </row>
    <row r="266" spans="1:10" s="7" customFormat="1" ht="15.75" customHeight="1" x14ac:dyDescent="0.25">
      <c r="A266" s="50"/>
      <c r="B266" s="116"/>
      <c r="C266" s="27">
        <v>1</v>
      </c>
      <c r="D266" s="365">
        <v>5</v>
      </c>
      <c r="E266" s="27">
        <f>SUM(E261:E265)</f>
        <v>198</v>
      </c>
      <c r="F266" s="6"/>
      <c r="G266" s="6"/>
      <c r="H266" s="4"/>
      <c r="I266" s="4"/>
      <c r="J266" s="4"/>
    </row>
    <row r="267" spans="1:10" s="7" customFormat="1" x14ac:dyDescent="0.25">
      <c r="A267" s="506">
        <v>33</v>
      </c>
      <c r="B267" s="133">
        <v>33</v>
      </c>
      <c r="C267" s="390" t="s">
        <v>613</v>
      </c>
      <c r="D267" s="363" t="s">
        <v>614</v>
      </c>
      <c r="E267" s="370">
        <v>24</v>
      </c>
      <c r="F267" s="6"/>
      <c r="G267" s="6"/>
      <c r="H267" s="4"/>
      <c r="I267" s="4"/>
      <c r="J267" s="4"/>
    </row>
    <row r="268" spans="1:10" s="7" customFormat="1" x14ac:dyDescent="0.25">
      <c r="A268" s="507"/>
      <c r="B268" s="134"/>
      <c r="C268" s="390"/>
      <c r="D268" s="366" t="s">
        <v>615</v>
      </c>
      <c r="E268" s="370">
        <v>29</v>
      </c>
      <c r="F268" s="6"/>
      <c r="G268" s="6"/>
      <c r="H268" s="4"/>
      <c r="I268" s="4"/>
      <c r="J268" s="4"/>
    </row>
    <row r="269" spans="1:10" s="7" customFormat="1" x14ac:dyDescent="0.25">
      <c r="A269" s="507"/>
      <c r="B269" s="134"/>
      <c r="C269" s="390"/>
      <c r="D269" s="366" t="s">
        <v>616</v>
      </c>
      <c r="E269" s="370">
        <v>29</v>
      </c>
      <c r="F269" s="6"/>
      <c r="G269" s="6"/>
      <c r="H269" s="4"/>
      <c r="I269" s="4"/>
      <c r="J269" s="4"/>
    </row>
    <row r="270" spans="1:10" s="7" customFormat="1" x14ac:dyDescent="0.25">
      <c r="A270" s="507"/>
      <c r="B270" s="134"/>
      <c r="C270" s="390"/>
      <c r="D270" s="366" t="s">
        <v>617</v>
      </c>
      <c r="E270" s="370">
        <v>52</v>
      </c>
      <c r="F270" s="6"/>
      <c r="G270" s="6"/>
      <c r="H270" s="4"/>
      <c r="I270" s="4"/>
      <c r="J270" s="4"/>
    </row>
    <row r="271" spans="1:10" s="7" customFormat="1" x14ac:dyDescent="0.25">
      <c r="A271" s="507"/>
      <c r="B271" s="134"/>
      <c r="C271" s="390"/>
      <c r="D271" s="363" t="s">
        <v>618</v>
      </c>
      <c r="E271" s="370">
        <v>50</v>
      </c>
      <c r="F271" s="6"/>
      <c r="G271" s="6"/>
      <c r="H271" s="4"/>
      <c r="I271" s="4"/>
      <c r="J271" s="4"/>
    </row>
    <row r="272" spans="1:10" s="7" customFormat="1" x14ac:dyDescent="0.25">
      <c r="A272" s="507"/>
      <c r="B272" s="134"/>
      <c r="C272" s="390"/>
      <c r="D272" s="363" t="s">
        <v>619</v>
      </c>
      <c r="E272" s="370">
        <v>24</v>
      </c>
      <c r="F272" s="6"/>
      <c r="G272" s="6"/>
      <c r="H272" s="4"/>
      <c r="I272" s="4"/>
      <c r="J272" s="4"/>
    </row>
    <row r="273" spans="1:10" x14ac:dyDescent="0.25">
      <c r="A273" s="507"/>
      <c r="B273" s="114"/>
      <c r="D273" s="363" t="s">
        <v>620</v>
      </c>
      <c r="E273" s="370">
        <v>17</v>
      </c>
    </row>
    <row r="274" spans="1:10" ht="15.75" customHeight="1" x14ac:dyDescent="0.25">
      <c r="A274" s="50"/>
      <c r="B274" s="116"/>
      <c r="C274" s="27">
        <v>1</v>
      </c>
      <c r="D274" s="27">
        <v>7</v>
      </c>
      <c r="E274" s="27">
        <f>SUM(E267:E273)</f>
        <v>225</v>
      </c>
      <c r="F274" s="6"/>
      <c r="G274" s="6"/>
      <c r="I274" s="6"/>
    </row>
    <row r="275" spans="1:10" x14ac:dyDescent="0.25">
      <c r="A275" s="507">
        <v>34</v>
      </c>
      <c r="B275" s="133">
        <v>34</v>
      </c>
      <c r="C275" s="507" t="s">
        <v>621</v>
      </c>
      <c r="D275" s="363" t="s">
        <v>622</v>
      </c>
      <c r="E275" s="370">
        <v>53</v>
      </c>
    </row>
    <row r="276" spans="1:10" x14ac:dyDescent="0.25">
      <c r="A276" s="507"/>
      <c r="B276" s="134"/>
      <c r="C276" s="507"/>
      <c r="D276" s="363" t="s">
        <v>623</v>
      </c>
      <c r="E276" s="370">
        <v>57</v>
      </c>
    </row>
    <row r="277" spans="1:10" x14ac:dyDescent="0.25">
      <c r="A277" s="507"/>
      <c r="B277" s="134"/>
      <c r="C277" s="507"/>
      <c r="D277" s="363" t="s">
        <v>624</v>
      </c>
      <c r="E277" s="370">
        <v>11</v>
      </c>
    </row>
    <row r="278" spans="1:10" x14ac:dyDescent="0.25">
      <c r="A278" s="507"/>
      <c r="B278" s="134"/>
      <c r="C278" s="507"/>
      <c r="D278" s="363" t="s">
        <v>311</v>
      </c>
      <c r="E278" s="370">
        <v>47</v>
      </c>
    </row>
    <row r="279" spans="1:10" x14ac:dyDescent="0.25">
      <c r="A279" s="507"/>
      <c r="B279" s="134"/>
      <c r="C279" s="507"/>
      <c r="D279" s="363" t="s">
        <v>625</v>
      </c>
      <c r="E279" s="370">
        <v>76</v>
      </c>
    </row>
    <row r="280" spans="1:10" x14ac:dyDescent="0.25">
      <c r="A280" s="507"/>
      <c r="B280" s="114"/>
      <c r="C280" s="507"/>
      <c r="D280" s="363" t="s">
        <v>626</v>
      </c>
      <c r="E280" s="370">
        <v>9</v>
      </c>
    </row>
    <row r="281" spans="1:10" s="7" customFormat="1" x14ac:dyDescent="0.25">
      <c r="A281" s="507"/>
      <c r="B281" s="114"/>
      <c r="C281" s="507"/>
      <c r="D281" s="363" t="s">
        <v>627</v>
      </c>
      <c r="E281" s="370">
        <v>27</v>
      </c>
      <c r="F281" s="4"/>
      <c r="G281" s="4"/>
      <c r="H281" s="4"/>
      <c r="I281" s="4"/>
      <c r="J281" s="4"/>
    </row>
    <row r="282" spans="1:10" s="7" customFormat="1" x14ac:dyDescent="0.25">
      <c r="A282" s="50"/>
      <c r="B282" s="116"/>
      <c r="C282" s="27">
        <v>1</v>
      </c>
      <c r="D282" s="27">
        <v>7</v>
      </c>
      <c r="E282" s="27">
        <f>SUM(E275:E281)</f>
        <v>280</v>
      </c>
      <c r="F282" s="4"/>
      <c r="G282" s="4"/>
      <c r="H282" s="4"/>
      <c r="I282" s="4"/>
      <c r="J282" s="4"/>
    </row>
    <row r="283" spans="1:10" s="7" customFormat="1" x14ac:dyDescent="0.25">
      <c r="A283" s="506">
        <v>35</v>
      </c>
      <c r="B283" s="133">
        <v>35</v>
      </c>
      <c r="C283" s="506" t="s">
        <v>628</v>
      </c>
      <c r="D283" s="363" t="s">
        <v>629</v>
      </c>
      <c r="E283" s="371">
        <v>55</v>
      </c>
      <c r="F283" s="6"/>
      <c r="G283" s="6"/>
      <c r="H283" s="4"/>
      <c r="I283" s="4"/>
      <c r="J283" s="4"/>
    </row>
    <row r="284" spans="1:10" x14ac:dyDescent="0.25">
      <c r="A284" s="507"/>
      <c r="B284" s="114"/>
      <c r="C284" s="507"/>
      <c r="D284" s="363" t="s">
        <v>630</v>
      </c>
      <c r="E284" s="370">
        <v>57</v>
      </c>
    </row>
    <row r="285" spans="1:10" x14ac:dyDescent="0.25">
      <c r="A285" s="507"/>
      <c r="B285" s="114"/>
      <c r="C285" s="507"/>
      <c r="D285" s="363" t="s">
        <v>631</v>
      </c>
      <c r="E285" s="369">
        <v>41</v>
      </c>
    </row>
    <row r="286" spans="1:10" s="7" customFormat="1" x14ac:dyDescent="0.25">
      <c r="A286" s="507"/>
      <c r="B286" s="114"/>
      <c r="C286" s="507"/>
      <c r="D286" s="363" t="s">
        <v>632</v>
      </c>
      <c r="E286" s="369">
        <v>41</v>
      </c>
      <c r="F286" s="4"/>
      <c r="G286" s="4"/>
      <c r="H286" s="4"/>
      <c r="I286" s="4"/>
      <c r="J286" s="4"/>
    </row>
    <row r="287" spans="1:10" s="7" customFormat="1" ht="15.75" customHeight="1" x14ac:dyDescent="0.25">
      <c r="A287" s="50"/>
      <c r="B287" s="116"/>
      <c r="C287" s="27">
        <v>1</v>
      </c>
      <c r="D287" s="27">
        <v>4</v>
      </c>
      <c r="E287" s="27">
        <f>SUM(E283:E286)</f>
        <v>194</v>
      </c>
      <c r="F287" s="4"/>
      <c r="G287" s="4"/>
      <c r="H287" s="4"/>
      <c r="I287" s="4"/>
      <c r="J287" s="4"/>
    </row>
    <row r="288" spans="1:10" s="7" customFormat="1" ht="15.75" customHeight="1" x14ac:dyDescent="0.25">
      <c r="A288" s="506">
        <v>36</v>
      </c>
      <c r="B288" s="133">
        <v>36</v>
      </c>
      <c r="C288" s="506" t="s">
        <v>633</v>
      </c>
      <c r="D288" s="363" t="s">
        <v>634</v>
      </c>
      <c r="E288" s="370">
        <v>39</v>
      </c>
      <c r="F288" s="4"/>
      <c r="G288" s="4"/>
      <c r="H288" s="4"/>
      <c r="I288" s="4"/>
      <c r="J288" s="4"/>
    </row>
    <row r="289" spans="1:10" s="7" customFormat="1" ht="15.75" customHeight="1" x14ac:dyDescent="0.25">
      <c r="A289" s="507"/>
      <c r="B289" s="134"/>
      <c r="C289" s="507"/>
      <c r="D289" s="363" t="s">
        <v>635</v>
      </c>
      <c r="E289" s="370">
        <v>130</v>
      </c>
      <c r="F289" s="4"/>
      <c r="G289" s="4"/>
      <c r="H289" s="4"/>
      <c r="I289" s="4"/>
      <c r="J289" s="4"/>
    </row>
    <row r="290" spans="1:10" s="7" customFormat="1" ht="15.75" customHeight="1" x14ac:dyDescent="0.25">
      <c r="A290" s="507"/>
      <c r="B290" s="134"/>
      <c r="C290" s="507"/>
      <c r="D290" s="363" t="s">
        <v>636</v>
      </c>
      <c r="E290" s="370">
        <v>30</v>
      </c>
      <c r="F290" s="4"/>
      <c r="G290" s="4"/>
      <c r="H290" s="4"/>
      <c r="I290" s="4"/>
      <c r="J290" s="4"/>
    </row>
    <row r="291" spans="1:10" s="7" customFormat="1" x14ac:dyDescent="0.25">
      <c r="A291" s="507"/>
      <c r="B291" s="114"/>
      <c r="C291" s="507"/>
      <c r="D291" s="363" t="s">
        <v>637</v>
      </c>
      <c r="E291" s="370">
        <v>75</v>
      </c>
      <c r="F291" s="4"/>
      <c r="G291" s="4"/>
      <c r="H291" s="4"/>
      <c r="I291" s="4"/>
      <c r="J291" s="4"/>
    </row>
    <row r="292" spans="1:10" x14ac:dyDescent="0.25">
      <c r="A292" s="507"/>
      <c r="B292" s="114"/>
      <c r="C292" s="507"/>
      <c r="D292" s="363" t="s">
        <v>638</v>
      </c>
      <c r="E292" s="370">
        <v>101</v>
      </c>
    </row>
    <row r="293" spans="1:10" s="7" customFormat="1" x14ac:dyDescent="0.25">
      <c r="A293" s="50"/>
      <c r="B293" s="116"/>
      <c r="C293" s="27">
        <v>1</v>
      </c>
      <c r="D293" s="27">
        <v>5</v>
      </c>
      <c r="E293" s="27">
        <f>SUM(E288:E292)</f>
        <v>375</v>
      </c>
      <c r="F293" s="6"/>
      <c r="G293" s="6"/>
      <c r="H293" s="4"/>
      <c r="I293" s="4"/>
      <c r="J293" s="4"/>
    </row>
    <row r="294" spans="1:10" s="7" customFormat="1" x14ac:dyDescent="0.25">
      <c r="A294" s="506">
        <v>37</v>
      </c>
      <c r="B294" s="133">
        <v>37</v>
      </c>
      <c r="C294" s="130" t="s">
        <v>639</v>
      </c>
      <c r="D294" s="363" t="s">
        <v>585</v>
      </c>
      <c r="E294" s="370">
        <v>70</v>
      </c>
      <c r="F294" s="6"/>
      <c r="G294" s="6"/>
      <c r="H294" s="4"/>
      <c r="I294" s="4"/>
      <c r="J294" s="4"/>
    </row>
    <row r="295" spans="1:10" s="7" customFormat="1" x14ac:dyDescent="0.25">
      <c r="A295" s="507"/>
      <c r="B295" s="134"/>
      <c r="C295" s="128"/>
      <c r="D295" s="363" t="s">
        <v>640</v>
      </c>
      <c r="E295" s="370">
        <v>16</v>
      </c>
      <c r="F295" s="6"/>
      <c r="G295" s="6"/>
      <c r="H295" s="4"/>
      <c r="I295" s="4"/>
      <c r="J295" s="4"/>
    </row>
    <row r="296" spans="1:10" s="7" customFormat="1" x14ac:dyDescent="0.25">
      <c r="A296" s="507"/>
      <c r="B296" s="134"/>
      <c r="C296" s="128"/>
      <c r="D296" s="363" t="s">
        <v>641</v>
      </c>
      <c r="E296" s="370">
        <v>1</v>
      </c>
      <c r="F296" s="6"/>
      <c r="G296" s="6"/>
      <c r="H296" s="4"/>
      <c r="I296" s="4"/>
      <c r="J296" s="4"/>
    </row>
    <row r="297" spans="1:10" s="7" customFormat="1" x14ac:dyDescent="0.25">
      <c r="A297" s="507"/>
      <c r="B297" s="134"/>
      <c r="C297" s="128"/>
      <c r="D297" s="363" t="s">
        <v>642</v>
      </c>
      <c r="E297" s="370">
        <v>43</v>
      </c>
      <c r="F297" s="6"/>
      <c r="G297" s="6"/>
      <c r="H297" s="4"/>
      <c r="I297" s="4"/>
      <c r="J297" s="4"/>
    </row>
    <row r="298" spans="1:10" s="7" customFormat="1" x14ac:dyDescent="0.25">
      <c r="A298" s="507"/>
      <c r="B298" s="134"/>
      <c r="C298" s="128"/>
      <c r="D298" s="363" t="s">
        <v>643</v>
      </c>
      <c r="E298" s="370">
        <v>26</v>
      </c>
      <c r="F298" s="6"/>
      <c r="G298" s="6"/>
      <c r="H298" s="4"/>
      <c r="I298" s="4"/>
      <c r="J298" s="4"/>
    </row>
    <row r="299" spans="1:10" s="7" customFormat="1" x14ac:dyDescent="0.25">
      <c r="A299" s="507"/>
      <c r="B299" s="114"/>
      <c r="C299" s="128"/>
      <c r="D299" s="363" t="s">
        <v>644</v>
      </c>
      <c r="E299" s="370">
        <v>69</v>
      </c>
      <c r="F299" s="6"/>
      <c r="G299" s="6"/>
      <c r="H299" s="4"/>
      <c r="I299" s="4"/>
      <c r="J299" s="4"/>
    </row>
    <row r="300" spans="1:10" s="7" customFormat="1" ht="18.75" customHeight="1" x14ac:dyDescent="0.25">
      <c r="A300" s="50"/>
      <c r="B300" s="116"/>
      <c r="C300" s="27">
        <v>1</v>
      </c>
      <c r="D300" s="27">
        <v>6</v>
      </c>
      <c r="E300" s="27">
        <f>SUM(E294:E299)</f>
        <v>225</v>
      </c>
      <c r="F300" s="4"/>
      <c r="G300" s="4"/>
      <c r="H300" s="4"/>
      <c r="I300" s="4"/>
      <c r="J300" s="4"/>
    </row>
    <row r="301" spans="1:10" s="7" customFormat="1" ht="18.75" customHeight="1" x14ac:dyDescent="0.25">
      <c r="A301" s="128">
        <v>38</v>
      </c>
      <c r="B301" s="133">
        <v>38</v>
      </c>
      <c r="C301" s="138" t="s">
        <v>645</v>
      </c>
      <c r="D301" s="363" t="s">
        <v>646</v>
      </c>
      <c r="E301" s="369">
        <v>52</v>
      </c>
      <c r="F301" s="4"/>
      <c r="G301" s="4"/>
      <c r="H301" s="4"/>
      <c r="I301" s="4"/>
      <c r="J301" s="4"/>
    </row>
    <row r="302" spans="1:10" s="7" customFormat="1" ht="18.75" customHeight="1" x14ac:dyDescent="0.25">
      <c r="A302" s="128"/>
      <c r="B302" s="134"/>
      <c r="C302" s="100"/>
      <c r="D302" s="363" t="s">
        <v>647</v>
      </c>
      <c r="E302" s="369">
        <v>54</v>
      </c>
      <c r="F302" s="4"/>
      <c r="G302" s="4"/>
      <c r="H302" s="4"/>
      <c r="I302" s="4"/>
      <c r="J302" s="4"/>
    </row>
    <row r="303" spans="1:10" s="7" customFormat="1" ht="18.75" customHeight="1" x14ac:dyDescent="0.25">
      <c r="A303" s="128"/>
      <c r="B303" s="134"/>
      <c r="C303" s="100"/>
      <c r="D303" s="363" t="s">
        <v>648</v>
      </c>
      <c r="E303" s="369">
        <v>20</v>
      </c>
      <c r="F303" s="4"/>
      <c r="G303" s="4"/>
      <c r="H303" s="4"/>
      <c r="I303" s="4"/>
      <c r="J303" s="4"/>
    </row>
    <row r="304" spans="1:10" s="7" customFormat="1" ht="18.75" customHeight="1" x14ac:dyDescent="0.25">
      <c r="A304" s="128"/>
      <c r="B304" s="114"/>
      <c r="C304" s="128"/>
      <c r="D304" s="363" t="s">
        <v>649</v>
      </c>
      <c r="E304" s="369">
        <v>35</v>
      </c>
      <c r="F304" s="4"/>
      <c r="G304" s="4"/>
      <c r="H304" s="4"/>
      <c r="I304" s="4"/>
      <c r="J304" s="4"/>
    </row>
    <row r="305" spans="1:10" s="7" customFormat="1" ht="18.75" customHeight="1" x14ac:dyDescent="0.25">
      <c r="A305" s="128"/>
      <c r="B305" s="114"/>
      <c r="C305" s="128"/>
      <c r="D305" s="363" t="s">
        <v>650</v>
      </c>
      <c r="E305" s="369">
        <v>23</v>
      </c>
      <c r="F305" s="4"/>
      <c r="G305" s="4"/>
      <c r="H305" s="4"/>
      <c r="I305" s="4"/>
      <c r="J305" s="4"/>
    </row>
    <row r="306" spans="1:10" s="7" customFormat="1" x14ac:dyDescent="0.25">
      <c r="A306" s="50"/>
      <c r="B306" s="116"/>
      <c r="C306" s="27">
        <v>1</v>
      </c>
      <c r="D306" s="27">
        <v>5</v>
      </c>
      <c r="E306" s="27">
        <f>SUM(E301:E305)</f>
        <v>184</v>
      </c>
      <c r="F306" s="6"/>
      <c r="G306" s="6"/>
      <c r="H306" s="4"/>
      <c r="I306" s="4"/>
      <c r="J306" s="4"/>
    </row>
    <row r="307" spans="1:10" s="7" customFormat="1" x14ac:dyDescent="0.25">
      <c r="A307" s="130">
        <v>39</v>
      </c>
      <c r="B307" s="133">
        <v>39</v>
      </c>
      <c r="C307" s="138" t="s">
        <v>651</v>
      </c>
      <c r="D307" s="363" t="s">
        <v>652</v>
      </c>
      <c r="E307" s="370">
        <v>59</v>
      </c>
      <c r="F307" s="6"/>
      <c r="G307" s="6"/>
      <c r="H307" s="4"/>
      <c r="I307" s="4"/>
      <c r="J307" s="4"/>
    </row>
    <row r="308" spans="1:10" s="7" customFormat="1" ht="15.75" customHeight="1" x14ac:dyDescent="0.25">
      <c r="A308" s="128"/>
      <c r="B308" s="114"/>
      <c r="C308" s="100"/>
      <c r="D308" s="367" t="s">
        <v>653</v>
      </c>
      <c r="E308" s="372">
        <v>46</v>
      </c>
      <c r="F308" s="4"/>
      <c r="G308" s="4"/>
      <c r="H308" s="4"/>
      <c r="I308" s="4"/>
      <c r="J308" s="4"/>
    </row>
    <row r="309" spans="1:10" s="7" customFormat="1" ht="15.75" customHeight="1" x14ac:dyDescent="0.25">
      <c r="A309" s="128"/>
      <c r="B309" s="114"/>
      <c r="C309" s="100"/>
      <c r="D309" s="363" t="s">
        <v>654</v>
      </c>
      <c r="E309" s="370">
        <v>24</v>
      </c>
      <c r="F309" s="4"/>
      <c r="G309" s="4"/>
      <c r="H309" s="4"/>
      <c r="I309" s="4"/>
      <c r="J309" s="4"/>
    </row>
    <row r="310" spans="1:10" x14ac:dyDescent="0.25">
      <c r="A310" s="128"/>
      <c r="B310" s="114"/>
      <c r="C310" s="100"/>
      <c r="D310" s="363" t="s">
        <v>655</v>
      </c>
      <c r="E310" s="370">
        <v>93</v>
      </c>
    </row>
    <row r="311" spans="1:10" s="7" customFormat="1" x14ac:dyDescent="0.25">
      <c r="A311" s="50"/>
      <c r="B311" s="116"/>
      <c r="C311" s="27">
        <v>1</v>
      </c>
      <c r="D311" s="27">
        <v>4</v>
      </c>
      <c r="E311" s="27">
        <f>SUM(E307:E310)</f>
        <v>222</v>
      </c>
      <c r="F311" s="4"/>
      <c r="G311" s="4"/>
      <c r="H311" s="4"/>
      <c r="I311" s="4"/>
      <c r="J311" s="4"/>
    </row>
    <row r="312" spans="1:10" s="7" customFormat="1" x14ac:dyDescent="0.25">
      <c r="A312" s="130">
        <v>40</v>
      </c>
      <c r="B312" s="133">
        <v>40</v>
      </c>
      <c r="C312" s="138" t="s">
        <v>656</v>
      </c>
      <c r="D312" s="366" t="s">
        <v>657</v>
      </c>
      <c r="E312" s="370">
        <v>24</v>
      </c>
      <c r="F312" s="4"/>
      <c r="G312" s="4"/>
      <c r="H312" s="4"/>
      <c r="I312" s="4"/>
      <c r="J312" s="4"/>
    </row>
    <row r="313" spans="1:10" s="7" customFormat="1" x14ac:dyDescent="0.25">
      <c r="A313" s="128"/>
      <c r="B313" s="114"/>
      <c r="C313" s="100"/>
      <c r="D313" s="363" t="s">
        <v>658</v>
      </c>
      <c r="E313" s="370">
        <v>56</v>
      </c>
      <c r="F313" s="4"/>
      <c r="G313" s="4"/>
      <c r="H313" s="4"/>
      <c r="I313" s="4"/>
      <c r="J313" s="4"/>
    </row>
    <row r="314" spans="1:10" s="7" customFormat="1" x14ac:dyDescent="0.25">
      <c r="A314" s="128"/>
      <c r="B314" s="114"/>
      <c r="C314" s="100"/>
      <c r="D314" s="366" t="s">
        <v>659</v>
      </c>
      <c r="E314" s="373">
        <v>56</v>
      </c>
      <c r="F314" s="4"/>
      <c r="G314" s="4"/>
      <c r="H314" s="4"/>
      <c r="I314" s="4"/>
      <c r="J314" s="4"/>
    </row>
    <row r="315" spans="1:10" s="7" customFormat="1" x14ac:dyDescent="0.25">
      <c r="A315" s="128"/>
      <c r="B315" s="114"/>
      <c r="C315" s="100"/>
      <c r="D315" s="363" t="s">
        <v>660</v>
      </c>
      <c r="E315" s="369">
        <v>28</v>
      </c>
      <c r="F315" s="4"/>
      <c r="G315" s="4"/>
      <c r="H315" s="4"/>
      <c r="I315" s="4"/>
      <c r="J315" s="4"/>
    </row>
    <row r="316" spans="1:10" s="7" customFormat="1" x14ac:dyDescent="0.25">
      <c r="A316" s="128"/>
      <c r="B316" s="114"/>
      <c r="C316" s="100"/>
      <c r="D316" s="363" t="s">
        <v>661</v>
      </c>
      <c r="E316" s="369">
        <v>52</v>
      </c>
      <c r="F316" s="4"/>
      <c r="G316" s="4"/>
      <c r="H316" s="4"/>
      <c r="I316" s="4"/>
      <c r="J316" s="4"/>
    </row>
    <row r="317" spans="1:10" s="7" customFormat="1" x14ac:dyDescent="0.25">
      <c r="A317" s="128"/>
      <c r="B317" s="114"/>
      <c r="C317" s="100"/>
      <c r="D317" s="363" t="s">
        <v>662</v>
      </c>
      <c r="E317" s="369">
        <v>26</v>
      </c>
      <c r="F317" s="4"/>
      <c r="G317" s="4"/>
      <c r="H317" s="4"/>
      <c r="I317" s="4"/>
      <c r="J317" s="4"/>
    </row>
    <row r="318" spans="1:10" s="7" customFormat="1" x14ac:dyDescent="0.25">
      <c r="A318" s="50"/>
      <c r="B318" s="116"/>
      <c r="C318" s="27">
        <v>1</v>
      </c>
      <c r="D318" s="27">
        <v>6</v>
      </c>
      <c r="E318" s="27">
        <f>SUM(E312:E317)</f>
        <v>242</v>
      </c>
      <c r="F318" s="4"/>
      <c r="G318" s="4"/>
      <c r="H318" s="4"/>
      <c r="I318" s="4"/>
      <c r="J318" s="4"/>
    </row>
    <row r="319" spans="1:10" s="7" customFormat="1" x14ac:dyDescent="0.25">
      <c r="A319" s="506">
        <v>41</v>
      </c>
      <c r="B319" s="133">
        <v>41</v>
      </c>
      <c r="C319" s="506" t="s">
        <v>663</v>
      </c>
      <c r="D319" s="363" t="s">
        <v>664</v>
      </c>
      <c r="E319" s="370">
        <v>47</v>
      </c>
      <c r="F319" s="4"/>
      <c r="G319" s="4"/>
      <c r="H319" s="4"/>
      <c r="I319" s="4"/>
      <c r="J319" s="4"/>
    </row>
    <row r="320" spans="1:10" s="7" customFormat="1" x14ac:dyDescent="0.25">
      <c r="A320" s="507"/>
      <c r="B320" s="134"/>
      <c r="C320" s="507"/>
      <c r="D320" s="363" t="s">
        <v>665</v>
      </c>
      <c r="E320" s="370">
        <v>114</v>
      </c>
      <c r="F320" s="4"/>
      <c r="G320" s="4"/>
      <c r="H320" s="4"/>
      <c r="I320" s="4"/>
      <c r="J320" s="4"/>
    </row>
    <row r="321" spans="1:10" s="7" customFormat="1" x14ac:dyDescent="0.25">
      <c r="A321" s="507"/>
      <c r="B321" s="134"/>
      <c r="C321" s="507"/>
      <c r="D321" s="363" t="s">
        <v>666</v>
      </c>
      <c r="E321" s="370">
        <v>59</v>
      </c>
      <c r="F321" s="4"/>
      <c r="G321" s="4"/>
      <c r="H321" s="4"/>
      <c r="I321" s="4"/>
      <c r="J321" s="4"/>
    </row>
    <row r="322" spans="1:10" s="7" customFormat="1" x14ac:dyDescent="0.25">
      <c r="A322" s="507"/>
      <c r="B322" s="134"/>
      <c r="C322" s="507"/>
      <c r="D322" s="363" t="s">
        <v>667</v>
      </c>
      <c r="E322" s="370">
        <v>52</v>
      </c>
      <c r="F322" s="4"/>
      <c r="G322" s="4"/>
      <c r="H322" s="4"/>
      <c r="I322" s="4"/>
      <c r="J322" s="4"/>
    </row>
    <row r="323" spans="1:10" s="7" customFormat="1" x14ac:dyDescent="0.25">
      <c r="A323" s="507"/>
      <c r="B323" s="134"/>
      <c r="C323" s="507"/>
      <c r="D323" s="363" t="s">
        <v>668</v>
      </c>
      <c r="E323" s="370">
        <v>23</v>
      </c>
      <c r="F323" s="4"/>
      <c r="G323" s="4"/>
      <c r="H323" s="4"/>
      <c r="I323" s="4"/>
      <c r="J323" s="4"/>
    </row>
    <row r="324" spans="1:10" ht="15.75" customHeight="1" x14ac:dyDescent="0.25">
      <c r="A324" s="507"/>
      <c r="B324" s="114"/>
      <c r="C324" s="507"/>
      <c r="D324" s="363" t="s">
        <v>669</v>
      </c>
      <c r="E324" s="370">
        <v>23</v>
      </c>
      <c r="F324" s="6"/>
      <c r="G324" s="6"/>
      <c r="H324" s="6"/>
    </row>
    <row r="325" spans="1:10" ht="15.75" customHeight="1" x14ac:dyDescent="0.25">
      <c r="A325" s="507"/>
      <c r="B325" s="114"/>
      <c r="C325" s="507"/>
      <c r="D325" s="363" t="s">
        <v>670</v>
      </c>
      <c r="E325" s="370">
        <v>2</v>
      </c>
    </row>
    <row r="326" spans="1:10" x14ac:dyDescent="0.25">
      <c r="A326" s="50"/>
      <c r="B326" s="116"/>
      <c r="C326" s="27">
        <v>1</v>
      </c>
      <c r="D326" s="27">
        <v>7</v>
      </c>
      <c r="E326" s="27">
        <f>SUM(E319:E325)</f>
        <v>320</v>
      </c>
    </row>
    <row r="327" spans="1:10" x14ac:dyDescent="0.25">
      <c r="A327" s="491" t="s">
        <v>671</v>
      </c>
      <c r="B327" s="492"/>
      <c r="C327" s="558"/>
      <c r="D327" s="492"/>
      <c r="E327" s="493"/>
    </row>
    <row r="328" spans="1:10" ht="31.5" x14ac:dyDescent="0.25">
      <c r="A328" s="46">
        <v>42</v>
      </c>
      <c r="B328" s="133">
        <v>44</v>
      </c>
      <c r="C328" s="409" t="s">
        <v>672</v>
      </c>
      <c r="D328" s="368" t="s">
        <v>673</v>
      </c>
      <c r="E328" s="46">
        <v>1</v>
      </c>
    </row>
    <row r="329" spans="1:10" ht="31.5" x14ac:dyDescent="0.25">
      <c r="A329" s="46">
        <v>43</v>
      </c>
      <c r="B329" s="133">
        <v>46</v>
      </c>
      <c r="C329" s="409" t="s">
        <v>674</v>
      </c>
      <c r="D329" s="368" t="s">
        <v>675</v>
      </c>
      <c r="E329" s="46">
        <v>1</v>
      </c>
    </row>
    <row r="330" spans="1:10" x14ac:dyDescent="0.25">
      <c r="A330" s="50"/>
      <c r="B330" s="116"/>
      <c r="C330" s="27">
        <v>2</v>
      </c>
      <c r="D330" s="27">
        <v>2</v>
      </c>
      <c r="E330" s="27">
        <f>SUM(E328:E329)</f>
        <v>2</v>
      </c>
      <c r="F330" s="6"/>
      <c r="G330" s="6"/>
      <c r="H330" s="6"/>
    </row>
    <row r="331" spans="1:10" s="7" customFormat="1" ht="16.5" customHeight="1" x14ac:dyDescent="0.25">
      <c r="A331" s="556" t="s">
        <v>121</v>
      </c>
      <c r="B331" s="557"/>
      <c r="C331" s="436">
        <f>C242+C247+C253+C260+C266+C274+C282+C287+C293+C300+C306+C311+C318+C326+C330</f>
        <v>16</v>
      </c>
      <c r="D331" s="436">
        <v>46</v>
      </c>
      <c r="E331" s="436">
        <f>E242+E247+E253+E260+E266+E274+E282+E287+E293+E300+E306+E311+E318+E326+E330</f>
        <v>3374</v>
      </c>
      <c r="F331" s="441">
        <f>E331-G331</f>
        <v>36</v>
      </c>
      <c r="G331" s="442">
        <v>3338</v>
      </c>
      <c r="H331" s="4"/>
      <c r="I331" s="4"/>
      <c r="J331" s="4"/>
    </row>
    <row r="332" spans="1:10" ht="31.5" x14ac:dyDescent="0.25">
      <c r="A332" s="25">
        <v>44</v>
      </c>
      <c r="B332" s="133">
        <v>61</v>
      </c>
      <c r="C332" s="25" t="s">
        <v>355</v>
      </c>
      <c r="D332" s="137" t="s">
        <v>356</v>
      </c>
      <c r="E332" s="21">
        <v>1</v>
      </c>
      <c r="F332" s="442"/>
      <c r="G332" s="441"/>
    </row>
    <row r="333" spans="1:10" x14ac:dyDescent="0.25">
      <c r="A333" s="50"/>
      <c r="B333" s="116"/>
      <c r="C333" s="27">
        <v>1</v>
      </c>
      <c r="D333" s="27">
        <v>1</v>
      </c>
      <c r="E333" s="27">
        <f>SUM(E332)</f>
        <v>1</v>
      </c>
      <c r="F333" s="442"/>
      <c r="G333" s="442"/>
      <c r="H333" s="6"/>
    </row>
    <row r="334" spans="1:10" s="49" customFormat="1" ht="15.75" customHeight="1" x14ac:dyDescent="0.25">
      <c r="A334" s="555" t="s">
        <v>122</v>
      </c>
      <c r="B334" s="555"/>
      <c r="C334" s="86">
        <f>C333+C331+C237+C225+C215+C211+C201+C193+C168+C158+C141+C130+C125+C113+C107+C97+C89+C56+C51+C44+C41+C36+C24+C16</f>
        <v>44</v>
      </c>
      <c r="D334" s="86">
        <f>D333+D331+D237+D225+D215+D211+D201+D193+D168+D158+D141+D130+D125+D113+D107+D97+D89+D56+D51+D44+D41+D36+D24+D16</f>
        <v>229</v>
      </c>
      <c r="E334" s="86">
        <f>E333+E331+E237+E225+E215+E211+E201+E193+E168+E158+E141+E130+E125+E113+E107+E97+E89+E56+E51+E44+E41+E36+E24+E16</f>
        <v>7331</v>
      </c>
      <c r="F334" s="441">
        <f>E334-G334</f>
        <v>36</v>
      </c>
      <c r="G334" s="441">
        <v>7295</v>
      </c>
    </row>
    <row r="335" spans="1:10" x14ac:dyDescent="0.25">
      <c r="B335" s="8"/>
    </row>
    <row r="336" spans="1:10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</sheetData>
  <mergeCells count="104">
    <mergeCell ref="A254:A259"/>
    <mergeCell ref="C254:C259"/>
    <mergeCell ref="A261:A265"/>
    <mergeCell ref="C261:C265"/>
    <mergeCell ref="A267:A273"/>
    <mergeCell ref="A238:E238"/>
    <mergeCell ref="A239:A241"/>
    <mergeCell ref="C239:C241"/>
    <mergeCell ref="A243:A244"/>
    <mergeCell ref="C243:C244"/>
    <mergeCell ref="A334:B334"/>
    <mergeCell ref="A331:B331"/>
    <mergeCell ref="A294:A299"/>
    <mergeCell ref="A319:A325"/>
    <mergeCell ref="C319:C325"/>
    <mergeCell ref="A327:E327"/>
    <mergeCell ref="A275:A281"/>
    <mergeCell ref="C275:C281"/>
    <mergeCell ref="A283:A286"/>
    <mergeCell ref="C283:C286"/>
    <mergeCell ref="A288:A292"/>
    <mergeCell ref="C288:C292"/>
    <mergeCell ref="A17:E17"/>
    <mergeCell ref="D1:E1"/>
    <mergeCell ref="A2:E2"/>
    <mergeCell ref="A5:A14"/>
    <mergeCell ref="A4:E4"/>
    <mergeCell ref="A18:A23"/>
    <mergeCell ref="C18:C23"/>
    <mergeCell ref="A37:E37"/>
    <mergeCell ref="A38:A40"/>
    <mergeCell ref="B38:B40"/>
    <mergeCell ref="C38:C40"/>
    <mergeCell ref="C5:C15"/>
    <mergeCell ref="A25:E25"/>
    <mergeCell ref="A26:A29"/>
    <mergeCell ref="C26:C29"/>
    <mergeCell ref="A31:A34"/>
    <mergeCell ref="C31:C34"/>
    <mergeCell ref="A81:A86"/>
    <mergeCell ref="B81:B87"/>
    <mergeCell ref="C81:C87"/>
    <mergeCell ref="A42:E42"/>
    <mergeCell ref="A45:E45"/>
    <mergeCell ref="A46:A50"/>
    <mergeCell ref="C46:C50"/>
    <mergeCell ref="A52:E52"/>
    <mergeCell ref="A53:A55"/>
    <mergeCell ref="C53:C55"/>
    <mergeCell ref="A57:E57"/>
    <mergeCell ref="A58:A71"/>
    <mergeCell ref="B58:B71"/>
    <mergeCell ref="C58:C71"/>
    <mergeCell ref="A73:A79"/>
    <mergeCell ref="B73:B79"/>
    <mergeCell ref="C73:C79"/>
    <mergeCell ref="A99:A106"/>
    <mergeCell ref="C99:C106"/>
    <mergeCell ref="A108:E108"/>
    <mergeCell ref="A114:E114"/>
    <mergeCell ref="A115:A124"/>
    <mergeCell ref="B115:B124"/>
    <mergeCell ref="C115:C124"/>
    <mergeCell ref="A90:E90"/>
    <mergeCell ref="C91:C96"/>
    <mergeCell ref="A98:E98"/>
    <mergeCell ref="A202:E202"/>
    <mergeCell ref="A203:A210"/>
    <mergeCell ref="C203:C210"/>
    <mergeCell ref="A212:E212"/>
    <mergeCell ref="A142:E142"/>
    <mergeCell ref="A143:A152"/>
    <mergeCell ref="B149:B150"/>
    <mergeCell ref="A126:E126"/>
    <mergeCell ref="A127:A129"/>
    <mergeCell ref="C127:C129"/>
    <mergeCell ref="A131:E131"/>
    <mergeCell ref="A132:A139"/>
    <mergeCell ref="B132:B140"/>
    <mergeCell ref="B195:B200"/>
    <mergeCell ref="A226:E226"/>
    <mergeCell ref="A227:A236"/>
    <mergeCell ref="C227:C235"/>
    <mergeCell ref="A109:A112"/>
    <mergeCell ref="C109:C112"/>
    <mergeCell ref="A169:E169"/>
    <mergeCell ref="A170:A174"/>
    <mergeCell ref="B170:B174"/>
    <mergeCell ref="C170:C174"/>
    <mergeCell ref="A176:A186"/>
    <mergeCell ref="C176:C186"/>
    <mergeCell ref="A188:A191"/>
    <mergeCell ref="C188:C191"/>
    <mergeCell ref="A194:E194"/>
    <mergeCell ref="A195:A200"/>
    <mergeCell ref="C195:C200"/>
    <mergeCell ref="A217:A224"/>
    <mergeCell ref="C217:C224"/>
    <mergeCell ref="C132:C140"/>
    <mergeCell ref="A213:A214"/>
    <mergeCell ref="C213:C214"/>
    <mergeCell ref="A216:E216"/>
    <mergeCell ref="A159:E159"/>
    <mergeCell ref="C160:C163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verticalDpi="180" r:id="rId1"/>
  <headerFooter differentFirst="1">
    <oddHeader>&amp;C1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354"/>
  <sheetViews>
    <sheetView view="pageBreakPreview" zoomScale="90" zoomScaleSheetLayoutView="90" workbookViewId="0">
      <pane ySplit="3" topLeftCell="A4" activePane="bottomLeft" state="frozen"/>
      <selection activeCell="C99" sqref="C99"/>
      <selection pane="bottomLeft" activeCell="C332" sqref="C332"/>
    </sheetView>
  </sheetViews>
  <sheetFormatPr defaultRowHeight="15.75" x14ac:dyDescent="0.25"/>
  <cols>
    <col min="1" max="1" width="6.28515625" style="8" customWidth="1"/>
    <col min="2" max="2" width="8.140625" style="16" customWidth="1"/>
    <col min="3" max="3" width="28" style="8" customWidth="1"/>
    <col min="4" max="4" width="46" style="4" customWidth="1"/>
    <col min="5" max="5" width="15.42578125" style="79" customWidth="1"/>
    <col min="6" max="6" width="9.140625" style="4" customWidth="1"/>
    <col min="7" max="8" width="9.42578125" style="4" customWidth="1"/>
    <col min="9" max="16384" width="9.140625" style="4"/>
  </cols>
  <sheetData>
    <row r="1" spans="1:8" ht="65.25" customHeight="1" x14ac:dyDescent="0.25">
      <c r="C1" s="407"/>
      <c r="D1" s="543" t="s">
        <v>948</v>
      </c>
      <c r="E1" s="543"/>
    </row>
    <row r="2" spans="1:8" ht="30.75" customHeight="1" x14ac:dyDescent="0.25">
      <c r="A2" s="544" t="s">
        <v>328</v>
      </c>
      <c r="B2" s="544"/>
      <c r="C2" s="544"/>
      <c r="D2" s="544"/>
      <c r="E2" s="544"/>
    </row>
    <row r="3" spans="1:8" ht="48" customHeight="1" x14ac:dyDescent="0.25">
      <c r="A3" s="46" t="s">
        <v>442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ht="19.5" customHeight="1" x14ac:dyDescent="0.25">
      <c r="A4" s="522" t="s">
        <v>0</v>
      </c>
      <c r="B4" s="522"/>
      <c r="C4" s="522"/>
      <c r="D4" s="522"/>
      <c r="E4" s="522"/>
    </row>
    <row r="5" spans="1:8" ht="48" customHeight="1" x14ac:dyDescent="0.25">
      <c r="A5" s="494">
        <v>1</v>
      </c>
      <c r="B5" s="101">
        <v>1</v>
      </c>
      <c r="C5" s="520" t="s">
        <v>305</v>
      </c>
      <c r="D5" s="12" t="s">
        <v>124</v>
      </c>
      <c r="E5" s="271">
        <v>8</v>
      </c>
    </row>
    <row r="6" spans="1:8" x14ac:dyDescent="0.25">
      <c r="A6" s="495"/>
      <c r="B6" s="114"/>
      <c r="C6" s="521"/>
      <c r="D6" s="12" t="s">
        <v>231</v>
      </c>
      <c r="E6" s="82">
        <v>6</v>
      </c>
    </row>
    <row r="7" spans="1:8" x14ac:dyDescent="0.25">
      <c r="A7" s="495"/>
      <c r="B7" s="114"/>
      <c r="C7" s="521"/>
      <c r="D7" s="12" t="s">
        <v>1</v>
      </c>
      <c r="E7" s="82">
        <v>102</v>
      </c>
    </row>
    <row r="8" spans="1:8" x14ac:dyDescent="0.25">
      <c r="A8" s="495"/>
      <c r="B8" s="114"/>
      <c r="C8" s="521"/>
      <c r="D8" s="12" t="s">
        <v>123</v>
      </c>
      <c r="E8" s="82">
        <v>13</v>
      </c>
    </row>
    <row r="9" spans="1:8" x14ac:dyDescent="0.25">
      <c r="A9" s="495"/>
      <c r="B9" s="114"/>
      <c r="C9" s="521"/>
      <c r="D9" s="12" t="s">
        <v>55</v>
      </c>
      <c r="E9" s="82">
        <v>7</v>
      </c>
    </row>
    <row r="10" spans="1:8" x14ac:dyDescent="0.25">
      <c r="A10" s="495"/>
      <c r="B10" s="114"/>
      <c r="C10" s="521"/>
      <c r="D10" s="12" t="s">
        <v>57</v>
      </c>
      <c r="E10" s="82">
        <v>14</v>
      </c>
    </row>
    <row r="11" spans="1:8" x14ac:dyDescent="0.25">
      <c r="A11" s="495"/>
      <c r="B11" s="114"/>
      <c r="C11" s="521"/>
      <c r="D11" s="12" t="s">
        <v>58</v>
      </c>
      <c r="E11" s="26">
        <v>10</v>
      </c>
    </row>
    <row r="12" spans="1:8" x14ac:dyDescent="0.25">
      <c r="A12" s="495"/>
      <c r="B12" s="114"/>
      <c r="C12" s="521"/>
      <c r="D12" s="12" t="s">
        <v>59</v>
      </c>
      <c r="E12" s="82">
        <v>11</v>
      </c>
    </row>
    <row r="13" spans="1:8" x14ac:dyDescent="0.25">
      <c r="A13" s="495"/>
      <c r="B13" s="114"/>
      <c r="C13" s="521"/>
      <c r="D13" s="12" t="s">
        <v>2</v>
      </c>
      <c r="E13" s="82">
        <v>38</v>
      </c>
    </row>
    <row r="14" spans="1:8" x14ac:dyDescent="0.25">
      <c r="A14" s="495"/>
      <c r="B14" s="114"/>
      <c r="C14" s="521"/>
      <c r="D14" s="12" t="s">
        <v>56</v>
      </c>
      <c r="E14" s="82">
        <v>3</v>
      </c>
    </row>
    <row r="15" spans="1:8" x14ac:dyDescent="0.25">
      <c r="A15" s="100"/>
      <c r="B15" s="114"/>
      <c r="C15" s="352"/>
      <c r="D15" s="12" t="s">
        <v>60</v>
      </c>
      <c r="E15" s="82">
        <v>6</v>
      </c>
    </row>
    <row r="16" spans="1:8" x14ac:dyDescent="0.25">
      <c r="A16" s="50"/>
      <c r="B16" s="116"/>
      <c r="C16" s="27">
        <v>1</v>
      </c>
      <c r="D16" s="27">
        <v>11</v>
      </c>
      <c r="E16" s="84">
        <f>SUM(E5:E15)</f>
        <v>218</v>
      </c>
      <c r="F16" s="6"/>
      <c r="G16" s="6"/>
      <c r="H16" s="6"/>
    </row>
    <row r="17" spans="1:8" x14ac:dyDescent="0.25">
      <c r="A17" s="491" t="s">
        <v>3</v>
      </c>
      <c r="B17" s="492"/>
      <c r="C17" s="492"/>
      <c r="D17" s="492"/>
      <c r="E17" s="493"/>
    </row>
    <row r="18" spans="1:8" ht="16.5" customHeight="1" x14ac:dyDescent="0.25">
      <c r="A18" s="494">
        <v>2</v>
      </c>
      <c r="B18" s="101">
        <v>2</v>
      </c>
      <c r="C18" s="520" t="s">
        <v>406</v>
      </c>
      <c r="D18" s="47" t="s">
        <v>443</v>
      </c>
      <c r="E18" s="23">
        <v>40</v>
      </c>
      <c r="F18" s="22"/>
      <c r="G18" s="22"/>
      <c r="H18" s="22"/>
    </row>
    <row r="19" spans="1:8" x14ac:dyDescent="0.25">
      <c r="A19" s="495"/>
      <c r="B19" s="114"/>
      <c r="C19" s="521"/>
      <c r="D19" s="47" t="s">
        <v>406</v>
      </c>
      <c r="E19" s="23">
        <v>19</v>
      </c>
      <c r="F19" s="22"/>
      <c r="G19" s="22"/>
      <c r="H19" s="22"/>
    </row>
    <row r="20" spans="1:8" x14ac:dyDescent="0.25">
      <c r="A20" s="495"/>
      <c r="B20" s="114"/>
      <c r="C20" s="521"/>
      <c r="D20" s="47" t="s">
        <v>87</v>
      </c>
      <c r="E20" s="23">
        <v>6</v>
      </c>
      <c r="F20" s="22"/>
      <c r="G20" s="22"/>
      <c r="H20" s="22"/>
    </row>
    <row r="21" spans="1:8" x14ac:dyDescent="0.25">
      <c r="A21" s="495"/>
      <c r="B21" s="114"/>
      <c r="C21" s="521"/>
      <c r="D21" s="47" t="s">
        <v>155</v>
      </c>
      <c r="E21" s="23">
        <v>6</v>
      </c>
      <c r="F21" s="22"/>
      <c r="G21" s="22"/>
      <c r="H21" s="22"/>
    </row>
    <row r="22" spans="1:8" x14ac:dyDescent="0.25">
      <c r="A22" s="495"/>
      <c r="B22" s="114"/>
      <c r="C22" s="521"/>
      <c r="D22" s="47" t="s">
        <v>88</v>
      </c>
      <c r="E22" s="23">
        <v>1</v>
      </c>
      <c r="F22" s="22"/>
      <c r="G22" s="22"/>
      <c r="H22" s="22"/>
    </row>
    <row r="23" spans="1:8" x14ac:dyDescent="0.25">
      <c r="A23" s="495"/>
      <c r="B23" s="114"/>
      <c r="C23" s="521"/>
      <c r="D23" s="47" t="s">
        <v>89</v>
      </c>
      <c r="E23" s="23">
        <v>4</v>
      </c>
      <c r="F23" s="22"/>
      <c r="G23" s="22"/>
      <c r="H23" s="22"/>
    </row>
    <row r="24" spans="1:8" x14ac:dyDescent="0.25">
      <c r="A24" s="50"/>
      <c r="B24" s="15"/>
      <c r="C24" s="27">
        <v>1</v>
      </c>
      <c r="D24" s="27">
        <v>6</v>
      </c>
      <c r="E24" s="84">
        <v>76</v>
      </c>
      <c r="F24" s="6"/>
      <c r="G24" s="6"/>
      <c r="H24" s="6"/>
    </row>
    <row r="25" spans="1:8" x14ac:dyDescent="0.25">
      <c r="A25" s="491" t="s">
        <v>259</v>
      </c>
      <c r="B25" s="492"/>
      <c r="C25" s="492"/>
      <c r="D25" s="492"/>
      <c r="E25" s="493"/>
    </row>
    <row r="26" spans="1:8" ht="16.5" customHeight="1" x14ac:dyDescent="0.25">
      <c r="A26" s="494">
        <v>3</v>
      </c>
      <c r="B26" s="101">
        <v>3</v>
      </c>
      <c r="C26" s="520" t="s">
        <v>337</v>
      </c>
      <c r="D26" s="47" t="s">
        <v>338</v>
      </c>
      <c r="E26" s="23">
        <v>8</v>
      </c>
      <c r="F26" s="22"/>
      <c r="G26" s="22"/>
      <c r="H26" s="22"/>
    </row>
    <row r="27" spans="1:8" x14ac:dyDescent="0.25">
      <c r="A27" s="495"/>
      <c r="B27" s="114"/>
      <c r="C27" s="521"/>
      <c r="D27" s="4" t="s">
        <v>337</v>
      </c>
      <c r="E27" s="23">
        <v>22</v>
      </c>
      <c r="F27" s="22"/>
      <c r="G27" s="22"/>
      <c r="H27" s="22"/>
    </row>
    <row r="28" spans="1:8" x14ac:dyDescent="0.25">
      <c r="A28" s="495"/>
      <c r="B28" s="114"/>
      <c r="C28" s="521"/>
      <c r="D28" s="47" t="s">
        <v>339</v>
      </c>
      <c r="E28" s="23">
        <v>78</v>
      </c>
      <c r="F28" s="22"/>
      <c r="G28" s="22"/>
      <c r="H28" s="22"/>
    </row>
    <row r="29" spans="1:8" x14ac:dyDescent="0.25">
      <c r="A29" s="495"/>
      <c r="B29" s="114"/>
      <c r="C29" s="521"/>
      <c r="D29" s="47" t="s">
        <v>340</v>
      </c>
      <c r="E29" s="23">
        <v>4</v>
      </c>
      <c r="F29" s="22"/>
      <c r="G29" s="22"/>
      <c r="H29" s="22"/>
    </row>
    <row r="30" spans="1:8" x14ac:dyDescent="0.25">
      <c r="A30" s="50"/>
      <c r="B30" s="15"/>
      <c r="C30" s="27">
        <v>1</v>
      </c>
      <c r="D30" s="27">
        <v>4</v>
      </c>
      <c r="E30" s="84">
        <f>SUM(E26:E29)</f>
        <v>112</v>
      </c>
      <c r="F30" s="6"/>
      <c r="G30" s="6"/>
      <c r="H30" s="6"/>
    </row>
    <row r="31" spans="1:8" x14ac:dyDescent="0.25">
      <c r="A31" s="494">
        <v>4</v>
      </c>
      <c r="B31" s="101">
        <v>4</v>
      </c>
      <c r="C31" s="494" t="s">
        <v>341</v>
      </c>
      <c r="D31" s="47" t="s">
        <v>342</v>
      </c>
      <c r="E31" s="23">
        <v>13</v>
      </c>
    </row>
    <row r="32" spans="1:8" x14ac:dyDescent="0.25">
      <c r="A32" s="495"/>
      <c r="B32" s="114"/>
      <c r="C32" s="495"/>
      <c r="D32" s="4" t="s">
        <v>343</v>
      </c>
      <c r="E32" s="23">
        <v>14</v>
      </c>
    </row>
    <row r="33" spans="1:8" x14ac:dyDescent="0.25">
      <c r="A33" s="495"/>
      <c r="B33" s="114"/>
      <c r="C33" s="495"/>
      <c r="D33" s="47" t="s">
        <v>385</v>
      </c>
      <c r="E33" s="23">
        <v>17</v>
      </c>
    </row>
    <row r="34" spans="1:8" ht="31.5" x14ac:dyDescent="0.25">
      <c r="A34" s="495"/>
      <c r="B34" s="114"/>
      <c r="C34" s="495"/>
      <c r="D34" s="47" t="s">
        <v>248</v>
      </c>
      <c r="E34" s="23">
        <v>4</v>
      </c>
    </row>
    <row r="35" spans="1:8" x14ac:dyDescent="0.25">
      <c r="A35" s="50"/>
      <c r="B35" s="116"/>
      <c r="C35" s="27">
        <v>1</v>
      </c>
      <c r="D35" s="27">
        <v>4</v>
      </c>
      <c r="E35" s="84">
        <f>SUM(E31:E34)</f>
        <v>48</v>
      </c>
      <c r="F35" s="6"/>
      <c r="G35" s="6"/>
      <c r="H35" s="6"/>
    </row>
    <row r="36" spans="1:8" s="191" customFormat="1" x14ac:dyDescent="0.25">
      <c r="A36" s="392"/>
      <c r="B36" s="269"/>
      <c r="C36" s="190">
        <f>C30+C35</f>
        <v>2</v>
      </c>
      <c r="D36" s="190">
        <f>D30+D35</f>
        <v>8</v>
      </c>
      <c r="E36" s="332">
        <f>E30+E35</f>
        <v>160</v>
      </c>
    </row>
    <row r="37" spans="1:8" x14ac:dyDescent="0.25">
      <c r="A37" s="491" t="s">
        <v>260</v>
      </c>
      <c r="B37" s="492"/>
      <c r="C37" s="492"/>
      <c r="D37" s="492"/>
      <c r="E37" s="493"/>
    </row>
    <row r="38" spans="1:8" s="120" customFormat="1" ht="15" customHeight="1" x14ac:dyDescent="0.25">
      <c r="A38" s="545">
        <v>5</v>
      </c>
      <c r="B38" s="548">
        <v>5</v>
      </c>
      <c r="C38" s="562" t="s">
        <v>7</v>
      </c>
      <c r="D38" s="118" t="s">
        <v>7</v>
      </c>
      <c r="E38" s="272">
        <v>71</v>
      </c>
    </row>
    <row r="39" spans="1:8" s="120" customFormat="1" x14ac:dyDescent="0.25">
      <c r="A39" s="546"/>
      <c r="B39" s="549"/>
      <c r="C39" s="563"/>
      <c r="D39" s="149" t="s">
        <v>90</v>
      </c>
      <c r="E39" s="273">
        <v>7</v>
      </c>
    </row>
    <row r="40" spans="1:8" s="120" customFormat="1" x14ac:dyDescent="0.25">
      <c r="A40" s="547"/>
      <c r="B40" s="550"/>
      <c r="C40" s="564"/>
      <c r="D40" s="151" t="s">
        <v>91</v>
      </c>
      <c r="E40" s="274">
        <v>9</v>
      </c>
    </row>
    <row r="41" spans="1:8" x14ac:dyDescent="0.25">
      <c r="A41" s="50"/>
      <c r="B41" s="116"/>
      <c r="C41" s="27">
        <v>1</v>
      </c>
      <c r="D41" s="27">
        <v>3</v>
      </c>
      <c r="E41" s="275">
        <f>SUM(E38:E40)</f>
        <v>87</v>
      </c>
      <c r="F41" s="6"/>
      <c r="G41" s="6"/>
      <c r="H41" s="6"/>
    </row>
    <row r="42" spans="1:8" x14ac:dyDescent="0.25">
      <c r="A42" s="491" t="s">
        <v>261</v>
      </c>
      <c r="B42" s="492"/>
      <c r="C42" s="492"/>
      <c r="D42" s="492"/>
      <c r="E42" s="493"/>
    </row>
    <row r="43" spans="1:8" ht="31.5" x14ac:dyDescent="0.25">
      <c r="A43" s="130">
        <v>6</v>
      </c>
      <c r="B43" s="134">
        <v>6</v>
      </c>
      <c r="C43" s="130" t="s">
        <v>61</v>
      </c>
      <c r="D43" s="12" t="s">
        <v>61</v>
      </c>
      <c r="E43" s="23">
        <v>42</v>
      </c>
    </row>
    <row r="44" spans="1:8" x14ac:dyDescent="0.25">
      <c r="A44" s="50"/>
      <c r="B44" s="116"/>
      <c r="C44" s="27">
        <v>1</v>
      </c>
      <c r="D44" s="27">
        <v>1</v>
      </c>
      <c r="E44" s="84">
        <f>SUM(E43:E43)</f>
        <v>42</v>
      </c>
      <c r="F44" s="6"/>
      <c r="G44" s="6"/>
      <c r="H44" s="6"/>
    </row>
    <row r="45" spans="1:8" ht="15.75" customHeight="1" x14ac:dyDescent="0.25">
      <c r="A45" s="491" t="s">
        <v>9</v>
      </c>
      <c r="B45" s="492"/>
      <c r="C45" s="492"/>
      <c r="D45" s="492"/>
      <c r="E45" s="493"/>
    </row>
    <row r="46" spans="1:8" ht="18.75" customHeight="1" x14ac:dyDescent="0.25">
      <c r="A46" s="494">
        <v>7</v>
      </c>
      <c r="B46" s="114">
        <v>7</v>
      </c>
      <c r="C46" s="497" t="s">
        <v>92</v>
      </c>
      <c r="D46" s="19" t="s">
        <v>1</v>
      </c>
      <c r="E46" s="23">
        <v>9</v>
      </c>
    </row>
    <row r="47" spans="1:8" x14ac:dyDescent="0.25">
      <c r="A47" s="495"/>
      <c r="B47" s="114"/>
      <c r="C47" s="497"/>
      <c r="D47" s="19" t="s">
        <v>92</v>
      </c>
      <c r="E47" s="23">
        <v>57</v>
      </c>
    </row>
    <row r="48" spans="1:8" ht="31.5" x14ac:dyDescent="0.25">
      <c r="A48" s="495"/>
      <c r="B48" s="114"/>
      <c r="C48" s="497"/>
      <c r="D48" s="19" t="s">
        <v>232</v>
      </c>
      <c r="E48" s="23">
        <v>9</v>
      </c>
    </row>
    <row r="49" spans="1:8" x14ac:dyDescent="0.25">
      <c r="A49" s="495"/>
      <c r="B49" s="114"/>
      <c r="C49" s="497"/>
      <c r="D49" s="19" t="s">
        <v>199</v>
      </c>
      <c r="E49" s="23">
        <v>6</v>
      </c>
    </row>
    <row r="50" spans="1:8" ht="40.5" customHeight="1" x14ac:dyDescent="0.25">
      <c r="A50" s="495"/>
      <c r="B50" s="114"/>
      <c r="C50" s="497"/>
      <c r="D50" s="19" t="s">
        <v>233</v>
      </c>
      <c r="E50" s="23">
        <v>19</v>
      </c>
    </row>
    <row r="51" spans="1:8" ht="16.5" customHeight="1" x14ac:dyDescent="0.25">
      <c r="A51" s="50"/>
      <c r="B51" s="116"/>
      <c r="C51" s="27">
        <v>1</v>
      </c>
      <c r="D51" s="27">
        <v>5</v>
      </c>
      <c r="E51" s="84">
        <f>SUM(E46:E50)</f>
        <v>100</v>
      </c>
      <c r="F51" s="6"/>
      <c r="G51" s="6"/>
      <c r="H51" s="6"/>
    </row>
    <row r="52" spans="1:8" ht="15.75" customHeight="1" x14ac:dyDescent="0.25">
      <c r="A52" s="491" t="s">
        <v>10</v>
      </c>
      <c r="B52" s="492"/>
      <c r="C52" s="492"/>
      <c r="D52" s="492"/>
      <c r="E52" s="493"/>
    </row>
    <row r="53" spans="1:8" s="9" customFormat="1" ht="15.75" customHeight="1" x14ac:dyDescent="0.25">
      <c r="A53" s="506">
        <v>8</v>
      </c>
      <c r="B53" s="133">
        <v>8</v>
      </c>
      <c r="C53" s="506" t="s">
        <v>11</v>
      </c>
      <c r="D53" s="12" t="s">
        <v>11</v>
      </c>
      <c r="E53" s="26">
        <v>79</v>
      </c>
    </row>
    <row r="54" spans="1:8" s="9" customFormat="1" ht="31.5" x14ac:dyDescent="0.25">
      <c r="A54" s="507"/>
      <c r="B54" s="134"/>
      <c r="C54" s="507"/>
      <c r="D54" s="12" t="s">
        <v>190</v>
      </c>
      <c r="E54" s="26">
        <v>5</v>
      </c>
    </row>
    <row r="55" spans="1:8" s="9" customFormat="1" x14ac:dyDescent="0.25">
      <c r="A55" s="533"/>
      <c r="B55" s="134"/>
      <c r="C55" s="533"/>
      <c r="D55" s="12" t="s">
        <v>12</v>
      </c>
      <c r="E55" s="26">
        <v>10</v>
      </c>
    </row>
    <row r="56" spans="1:8" x14ac:dyDescent="0.25">
      <c r="A56" s="50"/>
      <c r="B56" s="116"/>
      <c r="C56" s="27">
        <v>1</v>
      </c>
      <c r="D56" s="27">
        <v>4</v>
      </c>
      <c r="E56" s="84">
        <f>SUM(E53:E55)</f>
        <v>94</v>
      </c>
      <c r="F56" s="6"/>
      <c r="G56" s="6"/>
      <c r="H56" s="6"/>
    </row>
    <row r="57" spans="1:8" s="211" customFormat="1" ht="19.5" customHeight="1" x14ac:dyDescent="0.25">
      <c r="A57" s="565" t="s">
        <v>13</v>
      </c>
      <c r="B57" s="566"/>
      <c r="C57" s="566"/>
      <c r="D57" s="566"/>
      <c r="E57" s="567"/>
    </row>
    <row r="58" spans="1:8" s="211" customFormat="1" ht="18.75" customHeight="1" x14ac:dyDescent="0.25">
      <c r="A58" s="537">
        <v>9</v>
      </c>
      <c r="B58" s="568">
        <v>9</v>
      </c>
      <c r="C58" s="570" t="s">
        <v>344</v>
      </c>
      <c r="D58" s="214" t="s">
        <v>75</v>
      </c>
      <c r="E58" s="270">
        <v>39</v>
      </c>
    </row>
    <row r="59" spans="1:8" s="211" customFormat="1" x14ac:dyDescent="0.25">
      <c r="A59" s="538"/>
      <c r="B59" s="569"/>
      <c r="C59" s="571"/>
      <c r="D59" s="217" t="s">
        <v>21</v>
      </c>
      <c r="E59" s="270">
        <v>5</v>
      </c>
    </row>
    <row r="60" spans="1:8" s="211" customFormat="1" x14ac:dyDescent="0.25">
      <c r="A60" s="538"/>
      <c r="B60" s="569"/>
      <c r="C60" s="571"/>
      <c r="D60" s="217" t="s">
        <v>16</v>
      </c>
      <c r="E60" s="270">
        <v>1</v>
      </c>
    </row>
    <row r="61" spans="1:8" s="211" customFormat="1" x14ac:dyDescent="0.25">
      <c r="A61" s="538"/>
      <c r="B61" s="569"/>
      <c r="C61" s="571"/>
      <c r="D61" s="217" t="s">
        <v>253</v>
      </c>
      <c r="E61" s="270">
        <v>7</v>
      </c>
    </row>
    <row r="62" spans="1:8" s="211" customFormat="1" x14ac:dyDescent="0.25">
      <c r="A62" s="538"/>
      <c r="B62" s="569"/>
      <c r="C62" s="571"/>
      <c r="D62" s="217" t="s">
        <v>249</v>
      </c>
      <c r="E62" s="270">
        <v>10</v>
      </c>
    </row>
    <row r="63" spans="1:8" s="211" customFormat="1" x14ac:dyDescent="0.25">
      <c r="A63" s="538"/>
      <c r="B63" s="569"/>
      <c r="C63" s="571"/>
      <c r="D63" s="217" t="s">
        <v>22</v>
      </c>
      <c r="E63" s="270">
        <v>2</v>
      </c>
    </row>
    <row r="64" spans="1:8" s="211" customFormat="1" x14ac:dyDescent="0.25">
      <c r="A64" s="538"/>
      <c r="B64" s="569"/>
      <c r="C64" s="571"/>
      <c r="D64" s="217" t="s">
        <v>250</v>
      </c>
      <c r="E64" s="270">
        <v>5</v>
      </c>
    </row>
    <row r="65" spans="1:9" s="211" customFormat="1" x14ac:dyDescent="0.25">
      <c r="A65" s="538"/>
      <c r="B65" s="569"/>
      <c r="C65" s="571"/>
      <c r="D65" s="217" t="s">
        <v>251</v>
      </c>
      <c r="E65" s="270">
        <v>7</v>
      </c>
    </row>
    <row r="66" spans="1:9" s="211" customFormat="1" x14ac:dyDescent="0.25">
      <c r="A66" s="538"/>
      <c r="B66" s="569"/>
      <c r="C66" s="571"/>
      <c r="D66" s="217" t="s">
        <v>15</v>
      </c>
      <c r="E66" s="270">
        <v>14</v>
      </c>
    </row>
    <row r="67" spans="1:9" s="211" customFormat="1" x14ac:dyDescent="0.25">
      <c r="A67" s="538"/>
      <c r="B67" s="569"/>
      <c r="C67" s="571"/>
      <c r="D67" s="217" t="s">
        <v>23</v>
      </c>
      <c r="E67" s="270">
        <v>3</v>
      </c>
    </row>
    <row r="68" spans="1:9" s="211" customFormat="1" x14ac:dyDescent="0.25">
      <c r="A68" s="538"/>
      <c r="B68" s="569"/>
      <c r="C68" s="571"/>
      <c r="D68" s="217" t="s">
        <v>252</v>
      </c>
      <c r="E68" s="270">
        <v>6</v>
      </c>
    </row>
    <row r="69" spans="1:9" s="211" customFormat="1" x14ac:dyDescent="0.25">
      <c r="A69" s="538"/>
      <c r="B69" s="569"/>
      <c r="C69" s="571"/>
      <c r="D69" s="217" t="s">
        <v>24</v>
      </c>
      <c r="E69" s="270">
        <v>6</v>
      </c>
      <c r="F69" s="218"/>
      <c r="G69" s="218"/>
      <c r="H69" s="218"/>
      <c r="I69" s="218"/>
    </row>
    <row r="70" spans="1:9" s="211" customFormat="1" ht="15.75" customHeight="1" x14ac:dyDescent="0.25">
      <c r="A70" s="538"/>
      <c r="B70" s="569"/>
      <c r="C70" s="571"/>
      <c r="D70" s="217" t="s">
        <v>17</v>
      </c>
      <c r="E70" s="270">
        <v>5</v>
      </c>
      <c r="F70" s="218"/>
      <c r="G70" s="218"/>
      <c r="H70" s="218"/>
      <c r="I70" s="218"/>
    </row>
    <row r="71" spans="1:9" s="211" customFormat="1" ht="16.5" customHeight="1" x14ac:dyDescent="0.25">
      <c r="A71" s="539"/>
      <c r="B71" s="569"/>
      <c r="C71" s="572"/>
      <c r="D71" s="217" t="s">
        <v>14</v>
      </c>
      <c r="E71" s="270">
        <v>8</v>
      </c>
      <c r="F71" s="219"/>
      <c r="G71" s="219"/>
      <c r="H71" s="219"/>
      <c r="I71" s="218"/>
    </row>
    <row r="72" spans="1:9" s="211" customFormat="1" x14ac:dyDescent="0.25">
      <c r="A72" s="242"/>
      <c r="B72" s="221"/>
      <c r="C72" s="220">
        <v>1</v>
      </c>
      <c r="D72" s="222">
        <v>14</v>
      </c>
      <c r="E72" s="232">
        <f>SUM(E58:E71)</f>
        <v>118</v>
      </c>
      <c r="F72" s="219"/>
      <c r="G72" s="219"/>
      <c r="H72" s="219"/>
      <c r="I72" s="218"/>
    </row>
    <row r="73" spans="1:9" s="211" customFormat="1" ht="31.5" x14ac:dyDescent="0.25">
      <c r="A73" s="540">
        <v>10</v>
      </c>
      <c r="B73" s="568">
        <v>10</v>
      </c>
      <c r="C73" s="540" t="s">
        <v>18</v>
      </c>
      <c r="D73" s="214" t="s">
        <v>344</v>
      </c>
      <c r="E73" s="270">
        <v>84</v>
      </c>
      <c r="F73" s="219"/>
      <c r="G73" s="219"/>
      <c r="H73" s="219"/>
      <c r="I73" s="218"/>
    </row>
    <row r="74" spans="1:9" s="211" customFormat="1" x14ac:dyDescent="0.25">
      <c r="A74" s="538"/>
      <c r="B74" s="569"/>
      <c r="C74" s="538"/>
      <c r="D74" s="217" t="s">
        <v>20</v>
      </c>
      <c r="E74" s="270">
        <v>1</v>
      </c>
      <c r="F74" s="219"/>
      <c r="G74" s="219"/>
      <c r="H74" s="219"/>
      <c r="I74" s="218"/>
    </row>
    <row r="75" spans="1:9" s="211" customFormat="1" x14ac:dyDescent="0.25">
      <c r="A75" s="538"/>
      <c r="B75" s="569"/>
      <c r="C75" s="538"/>
      <c r="D75" s="217" t="s">
        <v>234</v>
      </c>
      <c r="E75" s="270">
        <v>2</v>
      </c>
      <c r="F75" s="223"/>
      <c r="G75" s="223"/>
      <c r="H75" s="223"/>
      <c r="I75" s="218"/>
    </row>
    <row r="76" spans="1:9" s="211" customFormat="1" x14ac:dyDescent="0.25">
      <c r="A76" s="538"/>
      <c r="B76" s="569"/>
      <c r="C76" s="538"/>
      <c r="D76" s="217" t="s">
        <v>19</v>
      </c>
      <c r="E76" s="270">
        <v>5</v>
      </c>
      <c r="F76" s="218"/>
      <c r="G76" s="218"/>
      <c r="H76" s="218"/>
      <c r="I76" s="218"/>
    </row>
    <row r="77" spans="1:9" s="211" customFormat="1" ht="15.75" customHeight="1" x14ac:dyDescent="0.25">
      <c r="A77" s="538"/>
      <c r="B77" s="569"/>
      <c r="C77" s="538"/>
      <c r="D77" s="217" t="s">
        <v>76</v>
      </c>
      <c r="E77" s="270">
        <v>5</v>
      </c>
      <c r="F77" s="218"/>
      <c r="G77" s="218"/>
      <c r="H77" s="218"/>
      <c r="I77" s="218"/>
    </row>
    <row r="78" spans="1:9" s="211" customFormat="1" ht="15.75" customHeight="1" x14ac:dyDescent="0.25">
      <c r="A78" s="538"/>
      <c r="B78" s="569"/>
      <c r="C78" s="538"/>
      <c r="D78" s="217" t="s">
        <v>74</v>
      </c>
      <c r="E78" s="270">
        <v>27</v>
      </c>
      <c r="F78" s="218"/>
      <c r="G78" s="218"/>
      <c r="H78" s="218"/>
      <c r="I78" s="218"/>
    </row>
    <row r="79" spans="1:9" s="211" customFormat="1" ht="15.75" customHeight="1" x14ac:dyDescent="0.25">
      <c r="A79" s="538"/>
      <c r="B79" s="569"/>
      <c r="C79" s="538"/>
      <c r="D79" s="217" t="s">
        <v>345</v>
      </c>
      <c r="E79" s="270">
        <v>29</v>
      </c>
      <c r="F79" s="218"/>
      <c r="G79" s="218"/>
      <c r="H79" s="218"/>
      <c r="I79" s="218"/>
    </row>
    <row r="80" spans="1:9" s="211" customFormat="1" x14ac:dyDescent="0.25">
      <c r="A80" s="242"/>
      <c r="B80" s="221"/>
      <c r="C80" s="220">
        <v>1</v>
      </c>
      <c r="D80" s="222">
        <v>7</v>
      </c>
      <c r="E80" s="232">
        <f>SUM(E73+E74+E75+E76+E77+E78+E79)</f>
        <v>153</v>
      </c>
      <c r="F80" s="218"/>
      <c r="G80" s="218"/>
      <c r="H80" s="218"/>
      <c r="I80" s="218"/>
    </row>
    <row r="81" spans="1:9" s="211" customFormat="1" x14ac:dyDescent="0.25">
      <c r="A81" s="537">
        <v>11</v>
      </c>
      <c r="B81" s="573">
        <v>11</v>
      </c>
      <c r="C81" s="537" t="s">
        <v>25</v>
      </c>
      <c r="D81" s="217" t="s">
        <v>208</v>
      </c>
      <c r="E81" s="270">
        <v>5</v>
      </c>
      <c r="F81" s="218"/>
      <c r="G81" s="218"/>
      <c r="H81" s="218"/>
      <c r="I81" s="218"/>
    </row>
    <row r="82" spans="1:9" s="211" customFormat="1" x14ac:dyDescent="0.25">
      <c r="A82" s="538"/>
      <c r="B82" s="569"/>
      <c r="C82" s="538"/>
      <c r="D82" s="217" t="s">
        <v>209</v>
      </c>
      <c r="E82" s="270">
        <v>2</v>
      </c>
      <c r="F82" s="218"/>
      <c r="G82" s="218"/>
      <c r="H82" s="218"/>
      <c r="I82" s="218"/>
    </row>
    <row r="83" spans="1:9" s="211" customFormat="1" x14ac:dyDescent="0.25">
      <c r="A83" s="538"/>
      <c r="B83" s="569"/>
      <c r="C83" s="538"/>
      <c r="D83" s="217" t="s">
        <v>210</v>
      </c>
      <c r="E83" s="270">
        <v>5</v>
      </c>
      <c r="F83" s="218"/>
      <c r="G83" s="218"/>
      <c r="H83" s="218"/>
      <c r="I83" s="218"/>
    </row>
    <row r="84" spans="1:9" s="211" customFormat="1" ht="15.75" customHeight="1" x14ac:dyDescent="0.25">
      <c r="A84" s="538"/>
      <c r="B84" s="569"/>
      <c r="C84" s="538"/>
      <c r="D84" s="217" t="s">
        <v>27</v>
      </c>
      <c r="E84" s="270">
        <v>16</v>
      </c>
      <c r="F84" s="218"/>
      <c r="G84" s="218"/>
      <c r="H84" s="218"/>
      <c r="I84" s="218"/>
    </row>
    <row r="85" spans="1:9" s="211" customFormat="1" x14ac:dyDescent="0.25">
      <c r="A85" s="538"/>
      <c r="B85" s="569"/>
      <c r="C85" s="538"/>
      <c r="D85" s="217" t="s">
        <v>28</v>
      </c>
      <c r="E85" s="270">
        <v>17</v>
      </c>
      <c r="F85" s="218"/>
      <c r="G85" s="218"/>
      <c r="H85" s="218"/>
      <c r="I85" s="218"/>
    </row>
    <row r="86" spans="1:9" s="211" customFormat="1" ht="15.75" customHeight="1" x14ac:dyDescent="0.25">
      <c r="A86" s="538"/>
      <c r="B86" s="569"/>
      <c r="C86" s="538"/>
      <c r="D86" s="217" t="s">
        <v>25</v>
      </c>
      <c r="E86" s="270">
        <v>59</v>
      </c>
      <c r="F86" s="218"/>
      <c r="G86" s="218"/>
      <c r="H86" s="218"/>
      <c r="I86" s="218"/>
    </row>
    <row r="87" spans="1:9" s="226" customFormat="1" ht="15" customHeight="1" x14ac:dyDescent="0.25">
      <c r="A87" s="539"/>
      <c r="B87" s="574"/>
      <c r="C87" s="539"/>
      <c r="D87" s="217" t="s">
        <v>347</v>
      </c>
      <c r="E87" s="270">
        <v>5</v>
      </c>
      <c r="F87" s="225"/>
      <c r="G87" s="225"/>
      <c r="H87" s="225"/>
      <c r="I87" s="225"/>
    </row>
    <row r="88" spans="1:9" s="226" customFormat="1" x14ac:dyDescent="0.25">
      <c r="A88" s="242"/>
      <c r="B88" s="221"/>
      <c r="C88" s="220">
        <v>1</v>
      </c>
      <c r="D88" s="220">
        <v>7</v>
      </c>
      <c r="E88" s="232">
        <f>SUM(E81:E87)</f>
        <v>109</v>
      </c>
      <c r="F88" s="225"/>
      <c r="G88" s="225"/>
      <c r="H88" s="225"/>
      <c r="I88" s="225"/>
    </row>
    <row r="89" spans="1:9" s="286" customFormat="1" x14ac:dyDescent="0.25">
      <c r="A89" s="398"/>
      <c r="B89" s="283"/>
      <c r="C89" s="284">
        <f>C72+C80+C88</f>
        <v>3</v>
      </c>
      <c r="D89" s="284">
        <f>D72+D80+D88</f>
        <v>28</v>
      </c>
      <c r="E89" s="284">
        <f>E72+E80+E88</f>
        <v>380</v>
      </c>
      <c r="F89" s="285"/>
      <c r="G89" s="285"/>
      <c r="H89" s="285"/>
      <c r="I89" s="285"/>
    </row>
    <row r="90" spans="1:9" ht="15.75" customHeight="1" x14ac:dyDescent="0.25">
      <c r="A90" s="491" t="s">
        <v>29</v>
      </c>
      <c r="B90" s="492"/>
      <c r="C90" s="492"/>
      <c r="D90" s="492"/>
      <c r="E90" s="493"/>
    </row>
    <row r="91" spans="1:9" x14ac:dyDescent="0.25">
      <c r="A91" s="100">
        <v>12</v>
      </c>
      <c r="B91" s="114">
        <v>12</v>
      </c>
      <c r="C91" s="495" t="s">
        <v>187</v>
      </c>
      <c r="D91" s="12" t="s">
        <v>187</v>
      </c>
      <c r="E91" s="23">
        <v>38</v>
      </c>
    </row>
    <row r="92" spans="1:9" ht="18.75" customHeight="1" x14ac:dyDescent="0.25">
      <c r="A92" s="100"/>
      <c r="B92" s="114"/>
      <c r="C92" s="495"/>
      <c r="D92" s="12" t="s">
        <v>188</v>
      </c>
      <c r="E92" s="23">
        <v>45</v>
      </c>
    </row>
    <row r="93" spans="1:9" x14ac:dyDescent="0.25">
      <c r="A93" s="100"/>
      <c r="B93" s="114"/>
      <c r="C93" s="495"/>
      <c r="D93" s="12" t="s">
        <v>94</v>
      </c>
      <c r="E93" s="23">
        <v>3</v>
      </c>
    </row>
    <row r="94" spans="1:9" x14ac:dyDescent="0.25">
      <c r="A94" s="100"/>
      <c r="B94" s="114"/>
      <c r="C94" s="495"/>
      <c r="D94" s="12" t="s">
        <v>125</v>
      </c>
      <c r="E94" s="23">
        <v>3</v>
      </c>
    </row>
    <row r="95" spans="1:9" x14ac:dyDescent="0.25">
      <c r="A95" s="100"/>
      <c r="B95" s="114"/>
      <c r="C95" s="495"/>
      <c r="D95" s="12" t="s">
        <v>254</v>
      </c>
      <c r="E95" s="23">
        <v>7</v>
      </c>
    </row>
    <row r="96" spans="1:9" x14ac:dyDescent="0.25">
      <c r="A96" s="100"/>
      <c r="B96" s="114"/>
      <c r="C96" s="495"/>
      <c r="D96" s="12" t="s">
        <v>95</v>
      </c>
      <c r="E96" s="23">
        <v>11</v>
      </c>
    </row>
    <row r="97" spans="1:8" x14ac:dyDescent="0.25">
      <c r="A97" s="50"/>
      <c r="B97" s="116"/>
      <c r="C97" s="27">
        <v>1</v>
      </c>
      <c r="D97" s="27">
        <v>6</v>
      </c>
      <c r="E97" s="84">
        <f>SUM(E91:E96)</f>
        <v>107</v>
      </c>
    </row>
    <row r="98" spans="1:8" ht="19.5" customHeight="1" x14ac:dyDescent="0.25">
      <c r="A98" s="522" t="s">
        <v>30</v>
      </c>
      <c r="B98" s="522"/>
      <c r="C98" s="522"/>
      <c r="D98" s="522"/>
      <c r="E98" s="522"/>
    </row>
    <row r="99" spans="1:8" x14ac:dyDescent="0.25">
      <c r="A99" s="494">
        <v>13</v>
      </c>
      <c r="B99" s="101">
        <v>13</v>
      </c>
      <c r="C99" s="520" t="s">
        <v>100</v>
      </c>
      <c r="D99" s="12" t="s">
        <v>99</v>
      </c>
      <c r="E99" s="271">
        <v>45</v>
      </c>
    </row>
    <row r="100" spans="1:8" x14ac:dyDescent="0.25">
      <c r="A100" s="495"/>
      <c r="B100" s="114"/>
      <c r="C100" s="521"/>
      <c r="D100" s="12" t="s">
        <v>100</v>
      </c>
      <c r="E100" s="82">
        <v>47</v>
      </c>
    </row>
    <row r="101" spans="1:8" x14ac:dyDescent="0.25">
      <c r="A101" s="495"/>
      <c r="B101" s="114"/>
      <c r="C101" s="521"/>
      <c r="D101" s="12" t="s">
        <v>348</v>
      </c>
      <c r="E101" s="82">
        <v>23</v>
      </c>
    </row>
    <row r="102" spans="1:8" x14ac:dyDescent="0.25">
      <c r="A102" s="495"/>
      <c r="B102" s="114"/>
      <c r="C102" s="521"/>
      <c r="D102" s="12" t="s">
        <v>101</v>
      </c>
      <c r="E102" s="82">
        <v>27</v>
      </c>
    </row>
    <row r="103" spans="1:8" x14ac:dyDescent="0.25">
      <c r="A103" s="495"/>
      <c r="B103" s="114"/>
      <c r="C103" s="521"/>
      <c r="D103" s="12" t="s">
        <v>98</v>
      </c>
      <c r="E103" s="82">
        <v>11</v>
      </c>
    </row>
    <row r="104" spans="1:8" x14ac:dyDescent="0.25">
      <c r="A104" s="495"/>
      <c r="B104" s="114"/>
      <c r="C104" s="521"/>
      <c r="D104" s="12" t="s">
        <v>196</v>
      </c>
      <c r="E104" s="26">
        <v>1</v>
      </c>
    </row>
    <row r="105" spans="1:8" x14ac:dyDescent="0.25">
      <c r="A105" s="495"/>
      <c r="B105" s="114"/>
      <c r="C105" s="521"/>
      <c r="D105" s="12" t="s">
        <v>96</v>
      </c>
      <c r="E105" s="82">
        <v>2</v>
      </c>
    </row>
    <row r="106" spans="1:8" x14ac:dyDescent="0.25">
      <c r="A106" s="495"/>
      <c r="B106" s="114"/>
      <c r="C106" s="521"/>
      <c r="D106" s="12" t="s">
        <v>97</v>
      </c>
      <c r="E106" s="82">
        <v>13</v>
      </c>
    </row>
    <row r="107" spans="1:8" x14ac:dyDescent="0.25">
      <c r="A107" s="50"/>
      <c r="B107" s="116"/>
      <c r="C107" s="27">
        <v>1</v>
      </c>
      <c r="D107" s="27">
        <v>8</v>
      </c>
      <c r="E107" s="84">
        <f>SUM(E99:E106)</f>
        <v>169</v>
      </c>
      <c r="F107" s="6"/>
      <c r="G107" s="6"/>
      <c r="H107" s="6"/>
    </row>
    <row r="108" spans="1:8" x14ac:dyDescent="0.25">
      <c r="A108" s="491" t="s">
        <v>31</v>
      </c>
      <c r="B108" s="492"/>
      <c r="C108" s="492"/>
      <c r="D108" s="492"/>
      <c r="E108" s="493"/>
    </row>
    <row r="109" spans="1:8" x14ac:dyDescent="0.25">
      <c r="A109" s="494">
        <v>14</v>
      </c>
      <c r="B109" s="101">
        <v>14</v>
      </c>
      <c r="C109" s="497" t="s">
        <v>62</v>
      </c>
      <c r="D109" s="12" t="s">
        <v>32</v>
      </c>
      <c r="E109" s="23">
        <v>7</v>
      </c>
    </row>
    <row r="110" spans="1:8" x14ac:dyDescent="0.25">
      <c r="A110" s="495"/>
      <c r="B110" s="114"/>
      <c r="C110" s="497"/>
      <c r="D110" s="12" t="s">
        <v>33</v>
      </c>
      <c r="E110" s="23">
        <v>3</v>
      </c>
    </row>
    <row r="111" spans="1:8" x14ac:dyDescent="0.25">
      <c r="A111" s="495"/>
      <c r="B111" s="114"/>
      <c r="C111" s="497"/>
      <c r="D111" s="12" t="s">
        <v>62</v>
      </c>
      <c r="E111" s="23">
        <v>49</v>
      </c>
    </row>
    <row r="112" spans="1:8" x14ac:dyDescent="0.25">
      <c r="A112" s="496"/>
      <c r="B112" s="140"/>
      <c r="C112" s="497"/>
      <c r="D112" s="12" t="s">
        <v>140</v>
      </c>
      <c r="E112" s="23">
        <v>5</v>
      </c>
    </row>
    <row r="113" spans="1:8" x14ac:dyDescent="0.25">
      <c r="A113" s="50"/>
      <c r="B113" s="116"/>
      <c r="C113" s="27">
        <v>1</v>
      </c>
      <c r="D113" s="27">
        <v>4</v>
      </c>
      <c r="E113" s="84">
        <f>SUM(E109:E112)</f>
        <v>64</v>
      </c>
      <c r="F113" s="6"/>
      <c r="G113" s="6"/>
      <c r="H113" s="6"/>
    </row>
    <row r="114" spans="1:8" x14ac:dyDescent="0.25">
      <c r="A114" s="491" t="s">
        <v>34</v>
      </c>
      <c r="B114" s="492"/>
      <c r="C114" s="492"/>
      <c r="D114" s="492"/>
      <c r="E114" s="493"/>
    </row>
    <row r="115" spans="1:8" x14ac:dyDescent="0.25">
      <c r="A115" s="494">
        <v>15</v>
      </c>
      <c r="B115" s="101">
        <v>15</v>
      </c>
      <c r="C115" s="494" t="s">
        <v>291</v>
      </c>
      <c r="D115" s="12" t="s">
        <v>450</v>
      </c>
      <c r="E115" s="23">
        <v>69</v>
      </c>
    </row>
    <row r="116" spans="1:8" x14ac:dyDescent="0.25">
      <c r="A116" s="495"/>
      <c r="B116" s="114"/>
      <c r="C116" s="495"/>
      <c r="D116" s="12" t="s">
        <v>289</v>
      </c>
      <c r="E116" s="23">
        <v>45</v>
      </c>
    </row>
    <row r="117" spans="1:8" ht="30.75" customHeight="1" x14ac:dyDescent="0.25">
      <c r="A117" s="495"/>
      <c r="B117" s="114"/>
      <c r="C117" s="495"/>
      <c r="D117" s="12" t="s">
        <v>361</v>
      </c>
      <c r="E117" s="23">
        <v>24</v>
      </c>
    </row>
    <row r="118" spans="1:8" ht="15.75" customHeight="1" x14ac:dyDescent="0.25">
      <c r="A118" s="495"/>
      <c r="B118" s="114"/>
      <c r="C118" s="495"/>
      <c r="D118" s="12" t="s">
        <v>291</v>
      </c>
      <c r="E118" s="23">
        <v>62</v>
      </c>
    </row>
    <row r="119" spans="1:8" ht="31.5" x14ac:dyDescent="0.25">
      <c r="A119" s="495"/>
      <c r="B119" s="114"/>
      <c r="C119" s="495"/>
      <c r="D119" s="12" t="s">
        <v>451</v>
      </c>
      <c r="E119" s="23">
        <v>37</v>
      </c>
    </row>
    <row r="120" spans="1:8" x14ac:dyDescent="0.25">
      <c r="A120" s="495"/>
      <c r="B120" s="114"/>
      <c r="C120" s="495"/>
      <c r="D120" s="3" t="s">
        <v>35</v>
      </c>
      <c r="E120" s="23">
        <v>13</v>
      </c>
    </row>
    <row r="121" spans="1:8" x14ac:dyDescent="0.25">
      <c r="A121" s="495"/>
      <c r="B121" s="114"/>
      <c r="C121" s="495"/>
      <c r="D121" s="12" t="s">
        <v>85</v>
      </c>
      <c r="E121" s="23">
        <v>9</v>
      </c>
    </row>
    <row r="122" spans="1:8" ht="15" customHeight="1" x14ac:dyDescent="0.25">
      <c r="A122" s="495"/>
      <c r="B122" s="114"/>
      <c r="C122" s="495"/>
      <c r="D122" s="3" t="s">
        <v>73</v>
      </c>
      <c r="E122" s="23">
        <v>12</v>
      </c>
    </row>
    <row r="123" spans="1:8" ht="33.75" customHeight="1" x14ac:dyDescent="0.25">
      <c r="A123" s="100"/>
      <c r="B123" s="114"/>
      <c r="C123" s="100"/>
      <c r="D123" s="3" t="s">
        <v>362</v>
      </c>
      <c r="E123" s="23">
        <v>31</v>
      </c>
    </row>
    <row r="124" spans="1:8" ht="17.25" customHeight="1" x14ac:dyDescent="0.25">
      <c r="A124" s="138"/>
      <c r="B124" s="101"/>
      <c r="C124" s="46"/>
      <c r="D124" s="12" t="s">
        <v>236</v>
      </c>
      <c r="E124" s="23">
        <v>9</v>
      </c>
    </row>
    <row r="125" spans="1:8" x14ac:dyDescent="0.25">
      <c r="A125" s="50"/>
      <c r="B125" s="116"/>
      <c r="C125" s="27">
        <v>1</v>
      </c>
      <c r="D125" s="27">
        <v>10</v>
      </c>
      <c r="E125" s="84">
        <f>SUM(E115:E124)</f>
        <v>311</v>
      </c>
    </row>
    <row r="126" spans="1:8" x14ac:dyDescent="0.25">
      <c r="A126" s="491" t="s">
        <v>36</v>
      </c>
      <c r="B126" s="492"/>
      <c r="C126" s="492"/>
      <c r="D126" s="492"/>
      <c r="E126" s="493"/>
    </row>
    <row r="127" spans="1:8" x14ac:dyDescent="0.25">
      <c r="A127" s="494">
        <v>16</v>
      </c>
      <c r="B127" s="101">
        <v>16</v>
      </c>
      <c r="C127" s="497" t="s">
        <v>93</v>
      </c>
      <c r="D127" s="12" t="s">
        <v>63</v>
      </c>
      <c r="E127" s="23">
        <v>34</v>
      </c>
    </row>
    <row r="128" spans="1:8" x14ac:dyDescent="0.25">
      <c r="A128" s="495"/>
      <c r="B128" s="114"/>
      <c r="C128" s="497"/>
      <c r="D128" s="12" t="s">
        <v>65</v>
      </c>
      <c r="E128" s="23">
        <v>12</v>
      </c>
    </row>
    <row r="129" spans="1:8" x14ac:dyDescent="0.25">
      <c r="A129" s="495"/>
      <c r="B129" s="114"/>
      <c r="C129" s="497"/>
      <c r="D129" s="12" t="s">
        <v>64</v>
      </c>
      <c r="E129" s="23">
        <v>23</v>
      </c>
    </row>
    <row r="130" spans="1:8" x14ac:dyDescent="0.25">
      <c r="A130" s="50"/>
      <c r="B130" s="116"/>
      <c r="C130" s="27">
        <v>1</v>
      </c>
      <c r="D130" s="27">
        <v>3</v>
      </c>
      <c r="E130" s="84">
        <f>SUM(E127:E129)</f>
        <v>69</v>
      </c>
    </row>
    <row r="131" spans="1:8" x14ac:dyDescent="0.25">
      <c r="A131" s="491" t="s">
        <v>37</v>
      </c>
      <c r="B131" s="492"/>
      <c r="C131" s="492"/>
      <c r="D131" s="492"/>
      <c r="E131" s="493"/>
    </row>
    <row r="132" spans="1:8" ht="15.75" customHeight="1" x14ac:dyDescent="0.25">
      <c r="A132" s="494">
        <v>17</v>
      </c>
      <c r="B132" s="515">
        <v>17</v>
      </c>
      <c r="C132" s="508" t="s">
        <v>114</v>
      </c>
      <c r="D132" s="10" t="s">
        <v>70</v>
      </c>
      <c r="E132" s="276">
        <v>14</v>
      </c>
    </row>
    <row r="133" spans="1:8" ht="15.75" customHeight="1" x14ac:dyDescent="0.25">
      <c r="A133" s="495"/>
      <c r="B133" s="516"/>
      <c r="C133" s="509"/>
      <c r="D133" s="10" t="s">
        <v>66</v>
      </c>
      <c r="E133" s="276">
        <v>70</v>
      </c>
    </row>
    <row r="134" spans="1:8" ht="31.5" x14ac:dyDescent="0.25">
      <c r="A134" s="495"/>
      <c r="B134" s="516"/>
      <c r="C134" s="509"/>
      <c r="D134" s="10" t="s">
        <v>237</v>
      </c>
      <c r="E134" s="276">
        <v>10</v>
      </c>
    </row>
    <row r="135" spans="1:8" x14ac:dyDescent="0.25">
      <c r="A135" s="495"/>
      <c r="B135" s="516"/>
      <c r="C135" s="509"/>
      <c r="D135" s="10" t="s">
        <v>547</v>
      </c>
      <c r="E135" s="276">
        <v>61</v>
      </c>
    </row>
    <row r="136" spans="1:8" x14ac:dyDescent="0.25">
      <c r="A136" s="495"/>
      <c r="B136" s="516"/>
      <c r="C136" s="509"/>
      <c r="D136" s="10" t="s">
        <v>71</v>
      </c>
      <c r="E136" s="276">
        <v>24</v>
      </c>
    </row>
    <row r="137" spans="1:8" ht="31.5" x14ac:dyDescent="0.25">
      <c r="A137" s="495"/>
      <c r="B137" s="516"/>
      <c r="C137" s="509"/>
      <c r="D137" s="10" t="s">
        <v>67</v>
      </c>
      <c r="E137" s="276">
        <v>3</v>
      </c>
    </row>
    <row r="138" spans="1:8" ht="15.75" customHeight="1" x14ac:dyDescent="0.25">
      <c r="A138" s="495"/>
      <c r="B138" s="516"/>
      <c r="C138" s="509"/>
      <c r="D138" s="10" t="s">
        <v>68</v>
      </c>
      <c r="E138" s="276">
        <v>4</v>
      </c>
    </row>
    <row r="139" spans="1:8" x14ac:dyDescent="0.25">
      <c r="A139" s="495"/>
      <c r="B139" s="516"/>
      <c r="C139" s="509"/>
      <c r="D139" s="10" t="s">
        <v>69</v>
      </c>
      <c r="E139" s="276">
        <v>8</v>
      </c>
    </row>
    <row r="140" spans="1:8" x14ac:dyDescent="0.25">
      <c r="A140" s="100"/>
      <c r="B140" s="517"/>
      <c r="C140" s="510"/>
      <c r="D140" s="10" t="s">
        <v>350</v>
      </c>
      <c r="E140" s="276">
        <v>4</v>
      </c>
    </row>
    <row r="141" spans="1:8" x14ac:dyDescent="0.25">
      <c r="A141" s="50"/>
      <c r="B141" s="116"/>
      <c r="C141" s="27">
        <v>1</v>
      </c>
      <c r="D141" s="27">
        <v>9</v>
      </c>
      <c r="E141" s="84">
        <f>SUM(E132:E140)</f>
        <v>198</v>
      </c>
      <c r="F141" s="6"/>
      <c r="G141" s="6"/>
      <c r="H141" s="6"/>
    </row>
    <row r="142" spans="1:8" x14ac:dyDescent="0.25">
      <c r="A142" s="491" t="s">
        <v>38</v>
      </c>
      <c r="B142" s="492"/>
      <c r="C142" s="492"/>
      <c r="D142" s="492"/>
      <c r="E142" s="493"/>
    </row>
    <row r="143" spans="1:8" ht="18" customHeight="1" x14ac:dyDescent="0.25">
      <c r="A143" s="494">
        <v>18</v>
      </c>
      <c r="B143" s="101">
        <v>18</v>
      </c>
      <c r="C143" s="100" t="s">
        <v>552</v>
      </c>
      <c r="D143" s="121" t="s">
        <v>40</v>
      </c>
      <c r="E143" s="26">
        <v>15</v>
      </c>
    </row>
    <row r="144" spans="1:8" ht="18" customHeight="1" x14ac:dyDescent="0.25">
      <c r="A144" s="495"/>
      <c r="B144" s="114"/>
      <c r="C144" s="100"/>
      <c r="D144" s="154" t="s">
        <v>41</v>
      </c>
      <c r="E144" s="26">
        <v>56</v>
      </c>
    </row>
    <row r="145" spans="1:256" ht="18" customHeight="1" x14ac:dyDescent="0.25">
      <c r="A145" s="495"/>
      <c r="B145" s="114"/>
      <c r="C145" s="100"/>
      <c r="D145" s="154" t="s">
        <v>39</v>
      </c>
      <c r="E145" s="26">
        <v>11</v>
      </c>
    </row>
    <row r="146" spans="1:256" ht="18" customHeight="1" x14ac:dyDescent="0.25">
      <c r="A146" s="495"/>
      <c r="B146" s="114"/>
      <c r="C146" s="100"/>
      <c r="D146" s="154" t="s">
        <v>72</v>
      </c>
      <c r="E146" s="26">
        <v>21</v>
      </c>
    </row>
    <row r="147" spans="1:256" ht="18" customHeight="1" x14ac:dyDescent="0.25">
      <c r="A147" s="495"/>
      <c r="B147" s="114"/>
      <c r="C147" s="100"/>
      <c r="D147" s="154" t="s">
        <v>126</v>
      </c>
      <c r="E147" s="26">
        <v>45</v>
      </c>
    </row>
    <row r="148" spans="1:256" ht="15.75" customHeight="1" x14ac:dyDescent="0.25">
      <c r="A148" s="495"/>
      <c r="B148" s="114"/>
      <c r="C148" s="100"/>
      <c r="D148" s="154" t="s">
        <v>351</v>
      </c>
      <c r="E148" s="26">
        <v>2</v>
      </c>
    </row>
    <row r="149" spans="1:256" x14ac:dyDescent="0.25">
      <c r="A149" s="495"/>
      <c r="B149" s="114"/>
      <c r="C149" s="100"/>
      <c r="D149" s="121" t="s">
        <v>127</v>
      </c>
      <c r="E149" s="26">
        <v>12</v>
      </c>
    </row>
    <row r="150" spans="1:256" ht="18" customHeight="1" x14ac:dyDescent="0.25">
      <c r="A150" s="495"/>
      <c r="B150" s="514"/>
      <c r="C150" s="100"/>
      <c r="D150" s="11" t="s">
        <v>178</v>
      </c>
      <c r="E150" s="26">
        <v>46</v>
      </c>
    </row>
    <row r="151" spans="1:256" x14ac:dyDescent="0.25">
      <c r="A151" s="495"/>
      <c r="B151" s="514"/>
      <c r="C151" s="100"/>
      <c r="D151" s="11" t="s">
        <v>418</v>
      </c>
      <c r="E151" s="26">
        <v>40</v>
      </c>
    </row>
    <row r="152" spans="1:256" x14ac:dyDescent="0.25">
      <c r="A152" s="495"/>
      <c r="B152" s="114"/>
      <c r="C152" s="100"/>
      <c r="D152" s="11" t="s">
        <v>44</v>
      </c>
      <c r="E152" s="26">
        <v>15</v>
      </c>
    </row>
    <row r="153" spans="1:256" x14ac:dyDescent="0.25">
      <c r="A153" s="495"/>
      <c r="B153" s="114"/>
      <c r="C153" s="100"/>
      <c r="D153" s="121" t="s">
        <v>42</v>
      </c>
      <c r="E153" s="26">
        <v>9</v>
      </c>
    </row>
    <row r="154" spans="1:256" x14ac:dyDescent="0.25">
      <c r="A154" s="100"/>
      <c r="B154" s="114"/>
      <c r="C154" s="100"/>
      <c r="D154" s="11" t="s">
        <v>43</v>
      </c>
      <c r="E154" s="26">
        <v>9</v>
      </c>
    </row>
    <row r="155" spans="1:256" x14ac:dyDescent="0.25">
      <c r="A155" s="100"/>
      <c r="B155" s="114"/>
      <c r="C155" s="100"/>
      <c r="D155" s="121" t="s">
        <v>128</v>
      </c>
      <c r="E155" s="26">
        <v>6</v>
      </c>
    </row>
    <row r="156" spans="1:256" x14ac:dyDescent="0.25">
      <c r="A156" s="100"/>
      <c r="B156" s="114"/>
      <c r="C156" s="100"/>
      <c r="D156" s="121" t="s">
        <v>352</v>
      </c>
      <c r="E156" s="26">
        <v>3</v>
      </c>
    </row>
    <row r="157" spans="1:256" x14ac:dyDescent="0.25">
      <c r="A157" s="100"/>
      <c r="B157" s="114"/>
      <c r="C157" s="100"/>
      <c r="D157" s="121" t="s">
        <v>45</v>
      </c>
      <c r="E157" s="26">
        <v>2</v>
      </c>
    </row>
    <row r="158" spans="1:256" x14ac:dyDescent="0.25">
      <c r="A158" s="50"/>
      <c r="B158" s="116"/>
      <c r="C158" s="27">
        <v>1</v>
      </c>
      <c r="D158" s="27">
        <v>15</v>
      </c>
      <c r="E158" s="84">
        <f>SUM(E143:E157)</f>
        <v>292</v>
      </c>
      <c r="G158" s="122"/>
      <c r="H158" s="122"/>
    </row>
    <row r="159" spans="1:256" customFormat="1" ht="15.75" customHeight="1" x14ac:dyDescent="0.25">
      <c r="A159" s="511" t="s">
        <v>46</v>
      </c>
      <c r="B159" s="511"/>
      <c r="C159" s="511"/>
      <c r="D159" s="511"/>
      <c r="E159" s="51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customFormat="1" ht="15.75" customHeight="1" x14ac:dyDescent="0.25">
      <c r="A160" s="92">
        <v>19</v>
      </c>
      <c r="B160" s="93">
        <v>19</v>
      </c>
      <c r="C160" s="512" t="s">
        <v>222</v>
      </c>
      <c r="D160" s="155" t="s">
        <v>102</v>
      </c>
      <c r="E160" s="277">
        <v>5</v>
      </c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spans="1:256" customFormat="1" x14ac:dyDescent="0.25">
      <c r="A161" s="95"/>
      <c r="B161" s="96"/>
      <c r="C161" s="513"/>
      <c r="D161" s="155" t="s">
        <v>203</v>
      </c>
      <c r="E161" s="277">
        <v>78</v>
      </c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  <c r="IU161" s="91"/>
      <c r="IV161" s="91"/>
    </row>
    <row r="162" spans="1:256" customFormat="1" x14ac:dyDescent="0.25">
      <c r="A162" s="95"/>
      <c r="B162" s="96"/>
      <c r="C162" s="513"/>
      <c r="D162" s="155" t="s">
        <v>222</v>
      </c>
      <c r="E162" s="277">
        <v>29</v>
      </c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  <c r="IU162" s="91"/>
      <c r="IV162" s="91"/>
    </row>
    <row r="163" spans="1:256" customFormat="1" x14ac:dyDescent="0.25">
      <c r="A163" s="95"/>
      <c r="B163" s="96"/>
      <c r="C163" s="513"/>
      <c r="D163" s="155" t="s">
        <v>224</v>
      </c>
      <c r="E163" s="277">
        <v>19</v>
      </c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spans="1:256" customFormat="1" x14ac:dyDescent="0.25">
      <c r="A164" s="95"/>
      <c r="B164" s="96"/>
      <c r="C164" s="408"/>
      <c r="D164" s="155" t="s">
        <v>103</v>
      </c>
      <c r="E164" s="277">
        <v>11</v>
      </c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  <c r="IU164" s="91"/>
      <c r="IV164" s="91"/>
    </row>
    <row r="165" spans="1:256" customFormat="1" x14ac:dyDescent="0.25">
      <c r="A165" s="95"/>
      <c r="B165" s="96"/>
      <c r="C165" s="408"/>
      <c r="D165" s="155" t="s">
        <v>104</v>
      </c>
      <c r="E165" s="277">
        <v>37</v>
      </c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  <c r="IU165" s="91"/>
      <c r="IV165" s="91"/>
    </row>
    <row r="166" spans="1:256" customFormat="1" x14ac:dyDescent="0.25">
      <c r="A166" s="95"/>
      <c r="B166" s="96"/>
      <c r="C166" s="408"/>
      <c r="D166" s="155" t="s">
        <v>105</v>
      </c>
      <c r="E166" s="277">
        <v>8</v>
      </c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  <c r="IU166" s="91"/>
      <c r="IV166" s="91"/>
    </row>
    <row r="167" spans="1:256" customFormat="1" x14ac:dyDescent="0.25">
      <c r="A167" s="95"/>
      <c r="B167" s="96"/>
      <c r="C167" s="408"/>
      <c r="D167" s="155" t="s">
        <v>106</v>
      </c>
      <c r="E167" s="277">
        <v>11</v>
      </c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spans="1:256" customFormat="1" x14ac:dyDescent="0.25">
      <c r="A168" s="394"/>
      <c r="B168" s="156"/>
      <c r="C168" s="97">
        <v>1</v>
      </c>
      <c r="D168" s="210">
        <v>8</v>
      </c>
      <c r="E168" s="278">
        <f>SUM(E160:E167)</f>
        <v>198</v>
      </c>
      <c r="F168" s="99"/>
      <c r="G168" s="99"/>
      <c r="H168" s="99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spans="1:256" ht="19.5" customHeight="1" x14ac:dyDescent="0.25">
      <c r="A169" s="498" t="s">
        <v>47</v>
      </c>
      <c r="B169" s="499"/>
      <c r="C169" s="499"/>
      <c r="D169" s="499"/>
      <c r="E169" s="500"/>
    </row>
    <row r="170" spans="1:256" ht="48" customHeight="1" x14ac:dyDescent="0.25">
      <c r="A170" s="501">
        <v>20</v>
      </c>
      <c r="B170" s="503">
        <v>20</v>
      </c>
      <c r="C170" s="501" t="s">
        <v>444</v>
      </c>
      <c r="D170" s="33" t="s">
        <v>548</v>
      </c>
      <c r="E170" s="26">
        <v>50</v>
      </c>
    </row>
    <row r="171" spans="1:256" x14ac:dyDescent="0.25">
      <c r="A171" s="502"/>
      <c r="B171" s="504"/>
      <c r="C171" s="502"/>
      <c r="D171" s="33" t="s">
        <v>450</v>
      </c>
      <c r="E171" s="26">
        <v>79</v>
      </c>
    </row>
    <row r="172" spans="1:256" x14ac:dyDescent="0.25">
      <c r="A172" s="502"/>
      <c r="B172" s="504"/>
      <c r="C172" s="502"/>
      <c r="D172" s="148" t="s">
        <v>163</v>
      </c>
      <c r="E172" s="26">
        <v>12</v>
      </c>
    </row>
    <row r="173" spans="1:256" x14ac:dyDescent="0.25">
      <c r="A173" s="502"/>
      <c r="B173" s="504"/>
      <c r="C173" s="505"/>
      <c r="D173" s="105" t="s">
        <v>198</v>
      </c>
      <c r="E173" s="26">
        <v>5</v>
      </c>
    </row>
    <row r="174" spans="1:256" x14ac:dyDescent="0.25">
      <c r="A174" s="502"/>
      <c r="B174" s="504"/>
      <c r="C174" s="505"/>
      <c r="D174" s="148" t="s">
        <v>134</v>
      </c>
      <c r="E174" s="26">
        <v>2</v>
      </c>
    </row>
    <row r="175" spans="1:256" x14ac:dyDescent="0.25">
      <c r="A175" s="395"/>
      <c r="B175" s="123"/>
      <c r="C175" s="53">
        <v>1</v>
      </c>
      <c r="D175" s="53">
        <v>5</v>
      </c>
      <c r="E175" s="84">
        <f>SUM(E170:E174)</f>
        <v>148</v>
      </c>
    </row>
    <row r="176" spans="1:256" ht="15.75" customHeight="1" x14ac:dyDescent="0.25">
      <c r="A176" s="501">
        <v>21</v>
      </c>
      <c r="B176" s="56">
        <v>21</v>
      </c>
      <c r="C176" s="501" t="s">
        <v>549</v>
      </c>
      <c r="D176" s="33" t="s">
        <v>445</v>
      </c>
      <c r="E176" s="279">
        <v>53</v>
      </c>
    </row>
    <row r="177" spans="1:8" x14ac:dyDescent="0.25">
      <c r="A177" s="502"/>
      <c r="B177" s="108"/>
      <c r="C177" s="502"/>
      <c r="D177" s="33" t="s">
        <v>550</v>
      </c>
      <c r="E177" s="279">
        <v>33</v>
      </c>
    </row>
    <row r="178" spans="1:8" x14ac:dyDescent="0.25">
      <c r="A178" s="502"/>
      <c r="B178" s="108"/>
      <c r="C178" s="502"/>
      <c r="D178" s="33" t="s">
        <v>551</v>
      </c>
      <c r="E178" s="279">
        <v>52</v>
      </c>
    </row>
    <row r="179" spans="1:8" x14ac:dyDescent="0.25">
      <c r="A179" s="502"/>
      <c r="B179" s="108"/>
      <c r="C179" s="502"/>
      <c r="D179" s="148" t="s">
        <v>153</v>
      </c>
      <c r="E179" s="279">
        <v>19</v>
      </c>
    </row>
    <row r="180" spans="1:8" x14ac:dyDescent="0.25">
      <c r="A180" s="502"/>
      <c r="B180" s="108"/>
      <c r="C180" s="502"/>
      <c r="D180" s="33" t="s">
        <v>142</v>
      </c>
      <c r="E180" s="279">
        <v>3</v>
      </c>
    </row>
    <row r="181" spans="1:8" x14ac:dyDescent="0.25">
      <c r="A181" s="502"/>
      <c r="B181" s="108"/>
      <c r="C181" s="502"/>
      <c r="D181" s="148" t="s">
        <v>162</v>
      </c>
      <c r="E181" s="279">
        <v>20</v>
      </c>
      <c r="F181" s="6"/>
      <c r="G181" s="6"/>
      <c r="H181" s="6"/>
    </row>
    <row r="182" spans="1:8" x14ac:dyDescent="0.25">
      <c r="A182" s="502"/>
      <c r="B182" s="108"/>
      <c r="C182" s="502"/>
      <c r="D182" s="33" t="s">
        <v>148</v>
      </c>
      <c r="E182" s="26">
        <v>21</v>
      </c>
    </row>
    <row r="183" spans="1:8" ht="16.5" customHeight="1" x14ac:dyDescent="0.25">
      <c r="A183" s="502"/>
      <c r="B183" s="108"/>
      <c r="C183" s="502"/>
      <c r="D183" s="33" t="s">
        <v>238</v>
      </c>
      <c r="E183" s="26">
        <v>9</v>
      </c>
      <c r="F183" s="22"/>
      <c r="G183" s="22"/>
      <c r="H183" s="22"/>
    </row>
    <row r="184" spans="1:8" x14ac:dyDescent="0.25">
      <c r="A184" s="502"/>
      <c r="B184" s="108"/>
      <c r="C184" s="502"/>
      <c r="D184" s="33" t="s">
        <v>147</v>
      </c>
      <c r="E184" s="26">
        <v>8</v>
      </c>
      <c r="F184" s="22"/>
      <c r="G184" s="22"/>
      <c r="H184" s="22"/>
    </row>
    <row r="185" spans="1:8" x14ac:dyDescent="0.25">
      <c r="A185" s="502"/>
      <c r="B185" s="108"/>
      <c r="C185" s="502"/>
      <c r="D185" s="148" t="s">
        <v>281</v>
      </c>
      <c r="E185" s="26">
        <v>6</v>
      </c>
      <c r="F185" s="22"/>
      <c r="G185" s="22"/>
      <c r="H185" s="22"/>
    </row>
    <row r="186" spans="1:8" ht="15.75" customHeight="1" x14ac:dyDescent="0.25">
      <c r="A186" s="502"/>
      <c r="B186" s="108"/>
      <c r="C186" s="502"/>
      <c r="D186" s="148" t="s">
        <v>354</v>
      </c>
      <c r="E186" s="26">
        <v>1</v>
      </c>
      <c r="F186" s="22"/>
      <c r="G186" s="22"/>
      <c r="H186" s="22"/>
    </row>
    <row r="187" spans="1:8" x14ac:dyDescent="0.25">
      <c r="A187" s="395"/>
      <c r="B187" s="123"/>
      <c r="C187" s="53">
        <v>1</v>
      </c>
      <c r="D187" s="53">
        <v>9</v>
      </c>
      <c r="E187" s="84">
        <f>SUM(E176:E186)</f>
        <v>225</v>
      </c>
      <c r="F187" s="22"/>
      <c r="G187" s="22"/>
      <c r="H187" s="22"/>
    </row>
    <row r="188" spans="1:8" ht="15.75" customHeight="1" x14ac:dyDescent="0.25">
      <c r="A188" s="502">
        <v>22</v>
      </c>
      <c r="B188" s="56">
        <v>22</v>
      </c>
      <c r="C188" s="502" t="s">
        <v>473</v>
      </c>
      <c r="D188" s="148" t="s">
        <v>412</v>
      </c>
      <c r="E188" s="26">
        <v>97</v>
      </c>
      <c r="F188" s="22"/>
      <c r="G188" s="22"/>
      <c r="H188" s="22"/>
    </row>
    <row r="189" spans="1:8" x14ac:dyDescent="0.25">
      <c r="A189" s="502"/>
      <c r="B189" s="108"/>
      <c r="C189" s="502"/>
      <c r="D189" s="148" t="s">
        <v>462</v>
      </c>
      <c r="E189" s="26">
        <v>42</v>
      </c>
      <c r="F189" s="22"/>
      <c r="G189" s="22"/>
      <c r="H189" s="22"/>
    </row>
    <row r="190" spans="1:8" x14ac:dyDescent="0.25">
      <c r="A190" s="502"/>
      <c r="B190" s="108"/>
      <c r="C190" s="502"/>
      <c r="D190" s="148" t="s">
        <v>463</v>
      </c>
      <c r="E190" s="26">
        <v>62</v>
      </c>
      <c r="F190" s="6"/>
      <c r="G190" s="6"/>
      <c r="H190" s="6"/>
    </row>
    <row r="191" spans="1:8" x14ac:dyDescent="0.25">
      <c r="A191" s="502"/>
      <c r="B191" s="108"/>
      <c r="C191" s="502"/>
      <c r="D191" s="148" t="s">
        <v>464</v>
      </c>
      <c r="E191" s="26">
        <v>72</v>
      </c>
    </row>
    <row r="192" spans="1:8" x14ac:dyDescent="0.25">
      <c r="A192" s="395"/>
      <c r="B192" s="123"/>
      <c r="C192" s="53">
        <v>1</v>
      </c>
      <c r="D192" s="53">
        <v>5</v>
      </c>
      <c r="E192" s="84">
        <f>SUM(E188:E191)</f>
        <v>273</v>
      </c>
    </row>
    <row r="193" spans="1:8" x14ac:dyDescent="0.25">
      <c r="A193" s="396"/>
      <c r="B193" s="117"/>
      <c r="C193" s="77">
        <f>C175+C187+C192</f>
        <v>3</v>
      </c>
      <c r="D193" s="77">
        <f>D175+D187+D192</f>
        <v>19</v>
      </c>
      <c r="E193" s="280">
        <f>E175+E187+E192</f>
        <v>646</v>
      </c>
    </row>
    <row r="194" spans="1:8" ht="15.75" customHeight="1" x14ac:dyDescent="0.25">
      <c r="A194" s="491" t="s">
        <v>48</v>
      </c>
      <c r="B194" s="492"/>
      <c r="C194" s="492"/>
      <c r="D194" s="492"/>
      <c r="E194" s="493"/>
    </row>
    <row r="195" spans="1:8" ht="16.5" customHeight="1" x14ac:dyDescent="0.25">
      <c r="A195" s="494">
        <v>23</v>
      </c>
      <c r="B195" s="101">
        <v>23</v>
      </c>
      <c r="C195" s="497" t="s">
        <v>239</v>
      </c>
      <c r="D195" s="12" t="s">
        <v>49</v>
      </c>
      <c r="E195" s="23">
        <v>4</v>
      </c>
    </row>
    <row r="196" spans="1:8" ht="18.75" customHeight="1" x14ac:dyDescent="0.25">
      <c r="A196" s="495"/>
      <c r="B196" s="114"/>
      <c r="C196" s="497"/>
      <c r="D196" s="12" t="s">
        <v>77</v>
      </c>
      <c r="E196" s="23">
        <v>4</v>
      </c>
    </row>
    <row r="197" spans="1:8" x14ac:dyDescent="0.25">
      <c r="A197" s="495"/>
      <c r="B197" s="114"/>
      <c r="C197" s="497"/>
      <c r="D197" s="12" t="s">
        <v>239</v>
      </c>
      <c r="E197" s="23">
        <v>46</v>
      </c>
    </row>
    <row r="198" spans="1:8" x14ac:dyDescent="0.25">
      <c r="A198" s="495"/>
      <c r="B198" s="114"/>
      <c r="C198" s="497"/>
      <c r="D198" s="12" t="s">
        <v>79</v>
      </c>
      <c r="E198" s="23">
        <v>11</v>
      </c>
    </row>
    <row r="199" spans="1:8" x14ac:dyDescent="0.25">
      <c r="A199" s="495"/>
      <c r="B199" s="114"/>
      <c r="C199" s="497"/>
      <c r="D199" s="12" t="s">
        <v>78</v>
      </c>
      <c r="E199" s="23">
        <v>14</v>
      </c>
    </row>
    <row r="200" spans="1:8" x14ac:dyDescent="0.25">
      <c r="A200" s="495"/>
      <c r="B200" s="114"/>
      <c r="C200" s="497"/>
      <c r="D200" s="12" t="s">
        <v>80</v>
      </c>
      <c r="E200" s="23">
        <v>4</v>
      </c>
    </row>
    <row r="201" spans="1:8" x14ac:dyDescent="0.25">
      <c r="A201" s="50"/>
      <c r="B201" s="116"/>
      <c r="C201" s="27">
        <v>1</v>
      </c>
      <c r="D201" s="27">
        <v>6</v>
      </c>
      <c r="E201" s="84">
        <f>SUM(E195:E200)</f>
        <v>83</v>
      </c>
      <c r="F201" s="6"/>
      <c r="G201" s="6"/>
      <c r="H201" s="6"/>
    </row>
    <row r="202" spans="1:8" x14ac:dyDescent="0.25">
      <c r="A202" s="491" t="s">
        <v>50</v>
      </c>
      <c r="B202" s="492"/>
      <c r="C202" s="492"/>
      <c r="D202" s="492"/>
      <c r="E202" s="493"/>
    </row>
    <row r="203" spans="1:8" x14ac:dyDescent="0.25">
      <c r="A203" s="494">
        <v>24</v>
      </c>
      <c r="B203" s="101">
        <v>24</v>
      </c>
      <c r="C203" s="494" t="s">
        <v>304</v>
      </c>
      <c r="D203" s="10" t="s">
        <v>161</v>
      </c>
      <c r="E203" s="276">
        <v>28</v>
      </c>
    </row>
    <row r="204" spans="1:8" ht="31.5" customHeight="1" x14ac:dyDescent="0.25">
      <c r="A204" s="495"/>
      <c r="B204" s="114"/>
      <c r="C204" s="495"/>
      <c r="D204" s="10" t="s">
        <v>257</v>
      </c>
      <c r="E204" s="276">
        <v>72</v>
      </c>
    </row>
    <row r="205" spans="1:8" ht="15.75" customHeight="1" x14ac:dyDescent="0.25">
      <c r="A205" s="495"/>
      <c r="B205" s="114"/>
      <c r="C205" s="495"/>
      <c r="D205" s="10" t="s">
        <v>84</v>
      </c>
      <c r="E205" s="276">
        <v>5</v>
      </c>
    </row>
    <row r="206" spans="1:8" x14ac:dyDescent="0.25">
      <c r="A206" s="495"/>
      <c r="B206" s="114"/>
      <c r="C206" s="495"/>
      <c r="D206" s="10" t="s">
        <v>83</v>
      </c>
      <c r="E206" s="276">
        <v>10</v>
      </c>
    </row>
    <row r="207" spans="1:8" x14ac:dyDescent="0.25">
      <c r="A207" s="495"/>
      <c r="B207" s="114"/>
      <c r="C207" s="495"/>
      <c r="D207" s="10" t="s">
        <v>81</v>
      </c>
      <c r="E207" s="276">
        <v>2</v>
      </c>
    </row>
    <row r="208" spans="1:8" x14ac:dyDescent="0.25">
      <c r="A208" s="495"/>
      <c r="B208" s="114"/>
      <c r="C208" s="495"/>
      <c r="D208" s="10" t="s">
        <v>82</v>
      </c>
      <c r="E208" s="276">
        <v>3</v>
      </c>
    </row>
    <row r="209" spans="1:8" x14ac:dyDescent="0.25">
      <c r="A209" s="495"/>
      <c r="B209" s="114"/>
      <c r="C209" s="495"/>
      <c r="D209" s="10" t="s">
        <v>214</v>
      </c>
      <c r="E209" s="276">
        <v>7</v>
      </c>
    </row>
    <row r="210" spans="1:8" x14ac:dyDescent="0.25">
      <c r="A210" s="495"/>
      <c r="B210" s="114"/>
      <c r="C210" s="495"/>
      <c r="D210" s="10" t="s">
        <v>216</v>
      </c>
      <c r="E210" s="276">
        <v>4</v>
      </c>
    </row>
    <row r="211" spans="1:8" ht="16.5" customHeight="1" x14ac:dyDescent="0.25">
      <c r="A211" s="50"/>
      <c r="B211" s="116"/>
      <c r="C211" s="27">
        <v>1</v>
      </c>
      <c r="D211" s="27">
        <v>8</v>
      </c>
      <c r="E211" s="84">
        <f>SUM(E203:E210)</f>
        <v>131</v>
      </c>
      <c r="F211" s="6"/>
      <c r="G211" s="6"/>
      <c r="H211" s="6"/>
    </row>
    <row r="212" spans="1:8" x14ac:dyDescent="0.25">
      <c r="A212" s="491" t="s">
        <v>51</v>
      </c>
      <c r="B212" s="492"/>
      <c r="C212" s="492"/>
      <c r="D212" s="492"/>
      <c r="E212" s="493"/>
    </row>
    <row r="213" spans="1:8" x14ac:dyDescent="0.25">
      <c r="A213" s="494">
        <v>25</v>
      </c>
      <c r="B213" s="101">
        <v>25</v>
      </c>
      <c r="C213" s="497" t="s">
        <v>168</v>
      </c>
      <c r="D213" s="17" t="s">
        <v>226</v>
      </c>
      <c r="E213" s="281">
        <v>43</v>
      </c>
    </row>
    <row r="214" spans="1:8" x14ac:dyDescent="0.25">
      <c r="A214" s="495"/>
      <c r="B214" s="114"/>
      <c r="C214" s="497"/>
      <c r="D214" s="17" t="s">
        <v>363</v>
      </c>
      <c r="E214" s="281">
        <v>24</v>
      </c>
    </row>
    <row r="215" spans="1:8" x14ac:dyDescent="0.25">
      <c r="A215" s="50"/>
      <c r="B215" s="116"/>
      <c r="C215" s="27">
        <v>1</v>
      </c>
      <c r="D215" s="27">
        <v>2</v>
      </c>
      <c r="E215" s="84">
        <f>SUM(E213:E214)</f>
        <v>67</v>
      </c>
      <c r="F215" s="54"/>
      <c r="G215" s="54"/>
      <c r="H215" s="54"/>
    </row>
    <row r="216" spans="1:8" x14ac:dyDescent="0.25">
      <c r="A216" s="491" t="s">
        <v>52</v>
      </c>
      <c r="B216" s="492"/>
      <c r="C216" s="492"/>
      <c r="D216" s="492"/>
      <c r="E216" s="493"/>
    </row>
    <row r="217" spans="1:8" x14ac:dyDescent="0.25">
      <c r="A217" s="506">
        <v>26</v>
      </c>
      <c r="B217" s="133">
        <v>26</v>
      </c>
      <c r="C217" s="506" t="s">
        <v>303</v>
      </c>
      <c r="D217" s="17" t="s">
        <v>108</v>
      </c>
      <c r="E217" s="281">
        <v>8</v>
      </c>
    </row>
    <row r="218" spans="1:8" x14ac:dyDescent="0.25">
      <c r="A218" s="507"/>
      <c r="B218" s="134"/>
      <c r="C218" s="507"/>
      <c r="D218" s="17" t="s">
        <v>109</v>
      </c>
      <c r="E218" s="281">
        <v>26</v>
      </c>
    </row>
    <row r="219" spans="1:8" x14ac:dyDescent="0.25">
      <c r="A219" s="507"/>
      <c r="B219" s="134"/>
      <c r="C219" s="507"/>
      <c r="D219" s="17" t="s">
        <v>110</v>
      </c>
      <c r="E219" s="281">
        <v>19</v>
      </c>
    </row>
    <row r="220" spans="1:8" x14ac:dyDescent="0.25">
      <c r="A220" s="507"/>
      <c r="B220" s="134"/>
      <c r="C220" s="507"/>
      <c r="D220" s="17" t="s">
        <v>111</v>
      </c>
      <c r="E220" s="281">
        <v>12</v>
      </c>
    </row>
    <row r="221" spans="1:8" x14ac:dyDescent="0.25">
      <c r="A221" s="507"/>
      <c r="B221" s="134"/>
      <c r="C221" s="507"/>
      <c r="D221" s="17" t="s">
        <v>112</v>
      </c>
      <c r="E221" s="281">
        <v>8</v>
      </c>
    </row>
    <row r="222" spans="1:8" ht="15.75" customHeight="1" x14ac:dyDescent="0.25">
      <c r="A222" s="507"/>
      <c r="B222" s="134"/>
      <c r="C222" s="507"/>
      <c r="D222" s="17" t="s">
        <v>107</v>
      </c>
      <c r="E222" s="281">
        <v>20</v>
      </c>
    </row>
    <row r="223" spans="1:8" x14ac:dyDescent="0.25">
      <c r="A223" s="507"/>
      <c r="B223" s="134"/>
      <c r="C223" s="507"/>
      <c r="D223" s="17" t="s">
        <v>413</v>
      </c>
      <c r="E223" s="281">
        <v>52</v>
      </c>
    </row>
    <row r="224" spans="1:8" x14ac:dyDescent="0.25">
      <c r="A224" s="507"/>
      <c r="B224" s="134"/>
      <c r="C224" s="507"/>
      <c r="D224" s="17" t="s">
        <v>303</v>
      </c>
      <c r="E224" s="281">
        <v>53</v>
      </c>
    </row>
    <row r="225" spans="1:10" x14ac:dyDescent="0.25">
      <c r="A225" s="50"/>
      <c r="B225" s="116"/>
      <c r="C225" s="27">
        <v>1</v>
      </c>
      <c r="D225" s="27">
        <v>8</v>
      </c>
      <c r="E225" s="84">
        <v>198</v>
      </c>
      <c r="F225" s="54"/>
      <c r="G225" s="54"/>
      <c r="H225" s="54"/>
    </row>
    <row r="226" spans="1:10" x14ac:dyDescent="0.25">
      <c r="A226" s="491" t="s">
        <v>53</v>
      </c>
      <c r="B226" s="492"/>
      <c r="C226" s="492"/>
      <c r="D226" s="492"/>
      <c r="E226" s="493"/>
    </row>
    <row r="227" spans="1:10" ht="15.75" customHeight="1" x14ac:dyDescent="0.25">
      <c r="A227" s="494">
        <v>27</v>
      </c>
      <c r="B227" s="101">
        <v>27</v>
      </c>
      <c r="C227" s="494" t="s">
        <v>446</v>
      </c>
      <c r="D227" s="47" t="s">
        <v>379</v>
      </c>
      <c r="E227" s="82">
        <v>43</v>
      </c>
    </row>
    <row r="228" spans="1:10" ht="15.75" customHeight="1" x14ac:dyDescent="0.25">
      <c r="A228" s="495"/>
      <c r="B228" s="114"/>
      <c r="C228" s="495"/>
      <c r="D228" s="47" t="s">
        <v>380</v>
      </c>
      <c r="E228" s="82">
        <v>51</v>
      </c>
    </row>
    <row r="229" spans="1:10" ht="15.75" customHeight="1" x14ac:dyDescent="0.25">
      <c r="A229" s="495"/>
      <c r="B229" s="114"/>
      <c r="C229" s="495"/>
      <c r="D229" s="47" t="s">
        <v>447</v>
      </c>
      <c r="E229" s="82">
        <v>45</v>
      </c>
    </row>
    <row r="230" spans="1:10" ht="15.75" customHeight="1" x14ac:dyDescent="0.25">
      <c r="A230" s="495"/>
      <c r="B230" s="114"/>
      <c r="C230" s="495"/>
      <c r="D230" s="47" t="s">
        <v>448</v>
      </c>
      <c r="E230" s="82">
        <v>85</v>
      </c>
    </row>
    <row r="231" spans="1:10" ht="15.75" customHeight="1" x14ac:dyDescent="0.25">
      <c r="A231" s="495"/>
      <c r="B231" s="114"/>
      <c r="C231" s="495"/>
      <c r="D231" s="47" t="s">
        <v>449</v>
      </c>
      <c r="E231" s="82">
        <v>21</v>
      </c>
    </row>
    <row r="232" spans="1:10" ht="15.75" customHeight="1" x14ac:dyDescent="0.25">
      <c r="A232" s="495"/>
      <c r="B232" s="114"/>
      <c r="C232" s="495"/>
      <c r="D232" s="47" t="s">
        <v>115</v>
      </c>
      <c r="E232" s="82">
        <v>9</v>
      </c>
    </row>
    <row r="233" spans="1:10" ht="15.75" customHeight="1" x14ac:dyDescent="0.25">
      <c r="A233" s="495"/>
      <c r="B233" s="114"/>
      <c r="C233" s="495"/>
      <c r="D233" s="47" t="s">
        <v>359</v>
      </c>
      <c r="E233" s="82">
        <v>4</v>
      </c>
    </row>
    <row r="234" spans="1:10" ht="15.75" customHeight="1" x14ac:dyDescent="0.25">
      <c r="A234" s="495"/>
      <c r="B234" s="114"/>
      <c r="C234" s="495"/>
      <c r="D234" s="47" t="s">
        <v>5</v>
      </c>
      <c r="E234" s="82">
        <v>7</v>
      </c>
    </row>
    <row r="235" spans="1:10" x14ac:dyDescent="0.25">
      <c r="A235" s="495"/>
      <c r="B235" s="114"/>
      <c r="C235" s="495"/>
      <c r="D235" s="47" t="s">
        <v>117</v>
      </c>
      <c r="E235" s="82">
        <v>1</v>
      </c>
    </row>
    <row r="236" spans="1:10" x14ac:dyDescent="0.25">
      <c r="A236" s="495"/>
      <c r="B236" s="114"/>
      <c r="C236" s="100"/>
      <c r="D236" s="37" t="s">
        <v>217</v>
      </c>
      <c r="E236" s="82">
        <v>3</v>
      </c>
    </row>
    <row r="237" spans="1:10" x14ac:dyDescent="0.25">
      <c r="A237" s="50"/>
      <c r="B237" s="116"/>
      <c r="C237" s="27">
        <v>1</v>
      </c>
      <c r="D237" s="27">
        <v>10</v>
      </c>
      <c r="E237" s="84">
        <f>SUM(E227:E236)</f>
        <v>269</v>
      </c>
    </row>
    <row r="238" spans="1:10" s="7" customFormat="1" ht="15.75" customHeight="1" x14ac:dyDescent="0.25">
      <c r="A238" s="559" t="s">
        <v>54</v>
      </c>
      <c r="B238" s="560"/>
      <c r="C238" s="560"/>
      <c r="D238" s="560"/>
      <c r="E238" s="561"/>
    </row>
    <row r="239" spans="1:10" s="7" customFormat="1" ht="15.75" customHeight="1" x14ac:dyDescent="0.25">
      <c r="A239" s="506">
        <v>28</v>
      </c>
      <c r="B239" s="133">
        <v>28</v>
      </c>
      <c r="C239" s="506" t="s">
        <v>585</v>
      </c>
      <c r="D239" s="137" t="s">
        <v>586</v>
      </c>
      <c r="E239" s="29">
        <v>93</v>
      </c>
      <c r="F239" s="6"/>
      <c r="G239" s="6"/>
      <c r="H239" s="4"/>
      <c r="I239" s="4"/>
      <c r="J239" s="4"/>
    </row>
    <row r="240" spans="1:10" s="7" customFormat="1" ht="16.5" customHeight="1" x14ac:dyDescent="0.25">
      <c r="A240" s="507"/>
      <c r="B240" s="114"/>
      <c r="C240" s="507"/>
      <c r="D240" s="137" t="s">
        <v>587</v>
      </c>
      <c r="E240" s="29">
        <v>77</v>
      </c>
      <c r="F240" s="6"/>
      <c r="G240" s="6"/>
      <c r="H240" s="4"/>
      <c r="I240" s="4"/>
      <c r="J240" s="4"/>
    </row>
    <row r="241" spans="1:10" s="7" customFormat="1" x14ac:dyDescent="0.25">
      <c r="A241" s="533"/>
      <c r="B241" s="114"/>
      <c r="C241" s="533"/>
      <c r="D241" s="137" t="s">
        <v>588</v>
      </c>
      <c r="E241" s="29">
        <v>55</v>
      </c>
      <c r="F241" s="6"/>
      <c r="G241" s="6"/>
      <c r="H241" s="4"/>
      <c r="I241" s="4"/>
      <c r="J241" s="4"/>
    </row>
    <row r="242" spans="1:10" s="7" customFormat="1" x14ac:dyDescent="0.25">
      <c r="A242" s="397"/>
      <c r="B242" s="361"/>
      <c r="C242" s="360">
        <v>1</v>
      </c>
      <c r="D242" s="362">
        <v>3</v>
      </c>
      <c r="E242" s="27">
        <f>SUM(E239:E241)</f>
        <v>225</v>
      </c>
      <c r="F242" s="6"/>
      <c r="G242" s="6"/>
      <c r="H242" s="4"/>
      <c r="I242" s="4"/>
      <c r="J242" s="4"/>
    </row>
    <row r="243" spans="1:10" s="7" customFormat="1" x14ac:dyDescent="0.25">
      <c r="A243" s="506">
        <v>29</v>
      </c>
      <c r="B243" s="133">
        <v>29</v>
      </c>
      <c r="C243" s="506" t="s">
        <v>589</v>
      </c>
      <c r="D243" s="363" t="s">
        <v>590</v>
      </c>
      <c r="E243" s="369">
        <v>27</v>
      </c>
      <c r="F243" s="4"/>
      <c r="G243" s="4"/>
      <c r="H243" s="4"/>
      <c r="I243" s="4"/>
      <c r="J243" s="4"/>
    </row>
    <row r="244" spans="1:10" s="7" customFormat="1" x14ac:dyDescent="0.25">
      <c r="A244" s="507"/>
      <c r="B244" s="114"/>
      <c r="C244" s="507"/>
      <c r="D244" s="363" t="s">
        <v>591</v>
      </c>
      <c r="E244" s="369">
        <v>45</v>
      </c>
      <c r="F244" s="6"/>
      <c r="G244" s="6"/>
      <c r="H244" s="4"/>
      <c r="I244" s="4"/>
      <c r="J244" s="4"/>
    </row>
    <row r="245" spans="1:10" s="7" customFormat="1" x14ac:dyDescent="0.25">
      <c r="A245" s="128"/>
      <c r="B245" s="114"/>
      <c r="C245" s="128"/>
      <c r="D245" s="363" t="s">
        <v>592</v>
      </c>
      <c r="E245" s="370">
        <v>69</v>
      </c>
      <c r="F245" s="6"/>
      <c r="G245" s="6"/>
      <c r="H245" s="4"/>
      <c r="I245" s="4"/>
      <c r="J245" s="4"/>
    </row>
    <row r="246" spans="1:10" s="7" customFormat="1" x14ac:dyDescent="0.25">
      <c r="A246" s="128"/>
      <c r="B246" s="114"/>
      <c r="C246" s="128"/>
      <c r="D246" s="363" t="s">
        <v>593</v>
      </c>
      <c r="E246" s="370">
        <v>54</v>
      </c>
      <c r="F246" s="6"/>
      <c r="G246" s="6"/>
      <c r="H246" s="4"/>
      <c r="I246" s="4"/>
      <c r="J246" s="4"/>
    </row>
    <row r="247" spans="1:10" x14ac:dyDescent="0.25">
      <c r="A247" s="50"/>
      <c r="B247" s="116"/>
      <c r="C247" s="27">
        <v>1</v>
      </c>
      <c r="D247" s="27">
        <v>4</v>
      </c>
      <c r="E247" s="27">
        <f>SUM(E243:E246)</f>
        <v>195</v>
      </c>
    </row>
    <row r="248" spans="1:10" s="7" customFormat="1" ht="15.75" customHeight="1" x14ac:dyDescent="0.25">
      <c r="A248" s="130">
        <v>30</v>
      </c>
      <c r="B248" s="133">
        <v>30</v>
      </c>
      <c r="C248" s="130" t="s">
        <v>594</v>
      </c>
      <c r="D248" s="363" t="s">
        <v>595</v>
      </c>
      <c r="E248" s="370">
        <v>45</v>
      </c>
      <c r="F248" s="4"/>
      <c r="G248" s="4"/>
      <c r="H248" s="4"/>
      <c r="I248" s="4"/>
      <c r="J248" s="4"/>
    </row>
    <row r="249" spans="1:10" s="7" customFormat="1" ht="15.75" customHeight="1" x14ac:dyDescent="0.25">
      <c r="A249" s="128"/>
      <c r="B249" s="114"/>
      <c r="C249" s="128"/>
      <c r="D249" s="363" t="s">
        <v>596</v>
      </c>
      <c r="E249" s="370">
        <v>33</v>
      </c>
      <c r="F249" s="4"/>
      <c r="G249" s="4"/>
      <c r="H249" s="4"/>
      <c r="I249" s="4"/>
      <c r="J249" s="4"/>
    </row>
    <row r="250" spans="1:10" s="7" customFormat="1" ht="18" customHeight="1" x14ac:dyDescent="0.25">
      <c r="A250" s="128"/>
      <c r="B250" s="114"/>
      <c r="C250" s="128"/>
      <c r="D250" s="363" t="s">
        <v>597</v>
      </c>
      <c r="E250" s="370">
        <v>81</v>
      </c>
      <c r="F250" s="4"/>
      <c r="G250" s="4"/>
      <c r="H250" s="4"/>
      <c r="I250" s="4"/>
      <c r="J250" s="4"/>
    </row>
    <row r="251" spans="1:10" s="7" customFormat="1" ht="18" customHeight="1" x14ac:dyDescent="0.25">
      <c r="A251" s="128"/>
      <c r="B251" s="114"/>
      <c r="C251" s="128"/>
      <c r="D251" s="363" t="s">
        <v>598</v>
      </c>
      <c r="E251" s="370">
        <v>80</v>
      </c>
      <c r="F251" s="4"/>
      <c r="G251" s="4"/>
      <c r="H251" s="4"/>
      <c r="I251" s="4"/>
      <c r="J251" s="4"/>
    </row>
    <row r="252" spans="1:10" s="7" customFormat="1" ht="18" customHeight="1" x14ac:dyDescent="0.25">
      <c r="A252" s="180"/>
      <c r="B252" s="114"/>
      <c r="C252" s="128"/>
      <c r="D252" s="363" t="s">
        <v>599</v>
      </c>
      <c r="E252" s="370">
        <v>23</v>
      </c>
      <c r="F252" s="4"/>
      <c r="G252" s="4"/>
      <c r="H252" s="4"/>
      <c r="I252" s="4"/>
      <c r="J252" s="4"/>
    </row>
    <row r="253" spans="1:10" x14ac:dyDescent="0.25">
      <c r="A253" s="50"/>
      <c r="B253" s="116"/>
      <c r="C253" s="27">
        <v>1</v>
      </c>
      <c r="D253" s="27">
        <v>5</v>
      </c>
      <c r="E253" s="27">
        <f>SUM(E248:E252)</f>
        <v>262</v>
      </c>
      <c r="F253" s="6"/>
      <c r="G253" s="6"/>
    </row>
    <row r="254" spans="1:10" s="7" customFormat="1" x14ac:dyDescent="0.25">
      <c r="A254" s="506">
        <v>31</v>
      </c>
      <c r="B254" s="133">
        <v>31</v>
      </c>
      <c r="C254" s="506" t="s">
        <v>600</v>
      </c>
      <c r="D254" s="364" t="s">
        <v>601</v>
      </c>
      <c r="E254" s="370">
        <v>24</v>
      </c>
      <c r="F254" s="6"/>
      <c r="G254" s="6"/>
      <c r="H254" s="4"/>
      <c r="I254" s="4"/>
      <c r="J254" s="4"/>
    </row>
    <row r="255" spans="1:10" s="7" customFormat="1" x14ac:dyDescent="0.25">
      <c r="A255" s="507"/>
      <c r="B255" s="114"/>
      <c r="C255" s="507"/>
      <c r="D255" s="363" t="s">
        <v>602</v>
      </c>
      <c r="E255" s="370">
        <v>55</v>
      </c>
      <c r="F255" s="6"/>
      <c r="G255" s="6"/>
      <c r="H255" s="4"/>
      <c r="I255" s="4"/>
      <c r="J255" s="4"/>
    </row>
    <row r="256" spans="1:10" s="7" customFormat="1" x14ac:dyDescent="0.25">
      <c r="A256" s="507"/>
      <c r="B256" s="114"/>
      <c r="C256" s="507"/>
      <c r="D256" s="363" t="s">
        <v>603</v>
      </c>
      <c r="E256" s="370">
        <v>46</v>
      </c>
      <c r="F256" s="6"/>
      <c r="G256" s="6"/>
      <c r="H256" s="4"/>
      <c r="I256" s="4"/>
      <c r="J256" s="4"/>
    </row>
    <row r="257" spans="1:10" s="7" customFormat="1" x14ac:dyDescent="0.25">
      <c r="A257" s="507"/>
      <c r="B257" s="114"/>
      <c r="C257" s="507"/>
      <c r="D257" s="363" t="s">
        <v>604</v>
      </c>
      <c r="E257" s="370">
        <v>22</v>
      </c>
      <c r="F257" s="6"/>
      <c r="G257" s="6"/>
      <c r="H257" s="4"/>
      <c r="I257" s="4"/>
      <c r="J257" s="4"/>
    </row>
    <row r="258" spans="1:10" s="7" customFormat="1" x14ac:dyDescent="0.25">
      <c r="A258" s="507"/>
      <c r="B258" s="114"/>
      <c r="C258" s="507"/>
      <c r="D258" s="363" t="s">
        <v>605</v>
      </c>
      <c r="E258" s="369">
        <v>48</v>
      </c>
      <c r="F258" s="6"/>
      <c r="G258" s="6"/>
      <c r="H258" s="4"/>
      <c r="I258" s="4"/>
      <c r="J258" s="4"/>
    </row>
    <row r="259" spans="1:10" s="7" customFormat="1" x14ac:dyDescent="0.25">
      <c r="A259" s="507"/>
      <c r="B259" s="114"/>
      <c r="C259" s="507"/>
      <c r="D259" s="363" t="s">
        <v>606</v>
      </c>
      <c r="E259" s="370">
        <v>30</v>
      </c>
      <c r="F259" s="6"/>
      <c r="G259" s="6"/>
      <c r="H259" s="4"/>
      <c r="I259" s="4"/>
      <c r="J259" s="4"/>
    </row>
    <row r="260" spans="1:10" s="7" customFormat="1" x14ac:dyDescent="0.25">
      <c r="A260" s="50"/>
      <c r="B260" s="116"/>
      <c r="C260" s="27">
        <v>1</v>
      </c>
      <c r="D260" s="27">
        <v>6</v>
      </c>
      <c r="E260" s="27">
        <f>SUM(E254:E259)</f>
        <v>225</v>
      </c>
      <c r="F260" s="4"/>
      <c r="G260" s="4"/>
      <c r="H260" s="4"/>
      <c r="I260" s="4"/>
      <c r="J260" s="4"/>
    </row>
    <row r="261" spans="1:10" s="7" customFormat="1" x14ac:dyDescent="0.25">
      <c r="A261" s="506">
        <v>32</v>
      </c>
      <c r="B261" s="133">
        <v>32</v>
      </c>
      <c r="C261" s="506" t="s">
        <v>607</v>
      </c>
      <c r="D261" s="363" t="s">
        <v>608</v>
      </c>
      <c r="E261" s="370">
        <v>29</v>
      </c>
      <c r="F261" s="4"/>
      <c r="G261" s="4"/>
      <c r="H261" s="4"/>
      <c r="I261" s="4"/>
      <c r="J261" s="4"/>
    </row>
    <row r="262" spans="1:10" s="7" customFormat="1" x14ac:dyDescent="0.25">
      <c r="A262" s="507"/>
      <c r="B262" s="114"/>
      <c r="C262" s="507"/>
      <c r="D262" s="363" t="s">
        <v>609</v>
      </c>
      <c r="E262" s="370">
        <v>56</v>
      </c>
      <c r="F262" s="6"/>
      <c r="G262" s="6"/>
      <c r="H262" s="4"/>
      <c r="I262" s="4"/>
      <c r="J262" s="4"/>
    </row>
    <row r="263" spans="1:10" s="7" customFormat="1" x14ac:dyDescent="0.25">
      <c r="A263" s="507"/>
      <c r="B263" s="114"/>
      <c r="C263" s="507"/>
      <c r="D263" s="363" t="s">
        <v>610</v>
      </c>
      <c r="E263" s="370">
        <v>24</v>
      </c>
      <c r="F263" s="6"/>
      <c r="G263" s="6"/>
      <c r="H263" s="4"/>
      <c r="I263" s="4"/>
      <c r="J263" s="4"/>
    </row>
    <row r="264" spans="1:10" s="7" customFormat="1" x14ac:dyDescent="0.25">
      <c r="A264" s="507"/>
      <c r="B264" s="114"/>
      <c r="C264" s="507"/>
      <c r="D264" s="363" t="s">
        <v>611</v>
      </c>
      <c r="E264" s="370">
        <v>58</v>
      </c>
      <c r="F264" s="6"/>
      <c r="G264" s="6"/>
      <c r="H264" s="4"/>
      <c r="I264" s="4"/>
      <c r="J264" s="4"/>
    </row>
    <row r="265" spans="1:10" ht="15.75" customHeight="1" x14ac:dyDescent="0.25">
      <c r="A265" s="507"/>
      <c r="B265" s="114"/>
      <c r="C265" s="507"/>
      <c r="D265" s="363" t="s">
        <v>612</v>
      </c>
      <c r="E265" s="370">
        <v>31</v>
      </c>
    </row>
    <row r="266" spans="1:10" s="7" customFormat="1" ht="15.75" customHeight="1" x14ac:dyDescent="0.25">
      <c r="A266" s="50"/>
      <c r="B266" s="116"/>
      <c r="C266" s="27">
        <v>1</v>
      </c>
      <c r="D266" s="365">
        <v>5</v>
      </c>
      <c r="E266" s="27">
        <f>SUM(E261:E265)</f>
        <v>198</v>
      </c>
      <c r="F266" s="6"/>
      <c r="G266" s="6"/>
      <c r="H266" s="4"/>
      <c r="I266" s="4"/>
      <c r="J266" s="4"/>
    </row>
    <row r="267" spans="1:10" s="7" customFormat="1" x14ac:dyDescent="0.25">
      <c r="A267" s="506">
        <v>33</v>
      </c>
      <c r="B267" s="133">
        <v>33</v>
      </c>
      <c r="C267" s="390" t="s">
        <v>613</v>
      </c>
      <c r="D267" s="363" t="s">
        <v>614</v>
      </c>
      <c r="E267" s="370">
        <v>24</v>
      </c>
      <c r="F267" s="6"/>
      <c r="G267" s="6"/>
      <c r="H267" s="4"/>
      <c r="I267" s="4"/>
      <c r="J267" s="4"/>
    </row>
    <row r="268" spans="1:10" s="7" customFormat="1" x14ac:dyDescent="0.25">
      <c r="A268" s="507"/>
      <c r="B268" s="134"/>
      <c r="C268" s="390"/>
      <c r="D268" s="366" t="s">
        <v>615</v>
      </c>
      <c r="E268" s="370">
        <v>29</v>
      </c>
      <c r="F268" s="6"/>
      <c r="G268" s="6"/>
      <c r="H268" s="4"/>
      <c r="I268" s="4"/>
      <c r="J268" s="4"/>
    </row>
    <row r="269" spans="1:10" s="7" customFormat="1" x14ac:dyDescent="0.25">
      <c r="A269" s="507"/>
      <c r="B269" s="134"/>
      <c r="C269" s="390"/>
      <c r="D269" s="366" t="s">
        <v>616</v>
      </c>
      <c r="E269" s="370">
        <v>29</v>
      </c>
      <c r="F269" s="6"/>
      <c r="G269" s="6"/>
      <c r="H269" s="4"/>
      <c r="I269" s="4"/>
      <c r="J269" s="4"/>
    </row>
    <row r="270" spans="1:10" s="7" customFormat="1" x14ac:dyDescent="0.25">
      <c r="A270" s="507"/>
      <c r="B270" s="134"/>
      <c r="C270" s="390"/>
      <c r="D270" s="366" t="s">
        <v>617</v>
      </c>
      <c r="E270" s="370">
        <v>52</v>
      </c>
      <c r="F270" s="6"/>
      <c r="G270" s="6"/>
      <c r="H270" s="4"/>
      <c r="I270" s="4"/>
      <c r="J270" s="4"/>
    </row>
    <row r="271" spans="1:10" s="7" customFormat="1" x14ac:dyDescent="0.25">
      <c r="A271" s="507"/>
      <c r="B271" s="134"/>
      <c r="C271" s="390"/>
      <c r="D271" s="363" t="s">
        <v>618</v>
      </c>
      <c r="E271" s="370">
        <v>50</v>
      </c>
      <c r="F271" s="6"/>
      <c r="G271" s="6"/>
      <c r="H271" s="4"/>
      <c r="I271" s="4"/>
      <c r="J271" s="4"/>
    </row>
    <row r="272" spans="1:10" s="7" customFormat="1" x14ac:dyDescent="0.25">
      <c r="A272" s="507"/>
      <c r="B272" s="134"/>
      <c r="C272" s="390"/>
      <c r="D272" s="363" t="s">
        <v>619</v>
      </c>
      <c r="E272" s="370">
        <v>24</v>
      </c>
      <c r="F272" s="6"/>
      <c r="G272" s="6"/>
      <c r="H272" s="4"/>
      <c r="I272" s="4"/>
      <c r="J272" s="4"/>
    </row>
    <row r="273" spans="1:10" x14ac:dyDescent="0.25">
      <c r="A273" s="507"/>
      <c r="B273" s="114"/>
      <c r="D273" s="363" t="s">
        <v>620</v>
      </c>
      <c r="E273" s="370">
        <v>17</v>
      </c>
    </row>
    <row r="274" spans="1:10" ht="15.75" customHeight="1" x14ac:dyDescent="0.25">
      <c r="A274" s="50"/>
      <c r="B274" s="116"/>
      <c r="C274" s="27">
        <v>1</v>
      </c>
      <c r="D274" s="27">
        <v>7</v>
      </c>
      <c r="E274" s="27">
        <f>SUM(E267:E273)</f>
        <v>225</v>
      </c>
      <c r="F274" s="6"/>
      <c r="G274" s="6"/>
      <c r="I274" s="6"/>
    </row>
    <row r="275" spans="1:10" x14ac:dyDescent="0.25">
      <c r="A275" s="507">
        <v>34</v>
      </c>
      <c r="B275" s="133">
        <v>34</v>
      </c>
      <c r="C275" s="507" t="s">
        <v>621</v>
      </c>
      <c r="D275" s="363" t="s">
        <v>622</v>
      </c>
      <c r="E275" s="370">
        <v>54</v>
      </c>
    </row>
    <row r="276" spans="1:10" x14ac:dyDescent="0.25">
      <c r="A276" s="507"/>
      <c r="B276" s="134"/>
      <c r="C276" s="507"/>
      <c r="D276" s="363" t="s">
        <v>623</v>
      </c>
      <c r="E276" s="370">
        <v>57</v>
      </c>
    </row>
    <row r="277" spans="1:10" x14ac:dyDescent="0.25">
      <c r="A277" s="507"/>
      <c r="B277" s="134"/>
      <c r="C277" s="507"/>
      <c r="D277" s="363" t="s">
        <v>624</v>
      </c>
      <c r="E277" s="370">
        <v>11</v>
      </c>
    </row>
    <row r="278" spans="1:10" x14ac:dyDescent="0.25">
      <c r="A278" s="507"/>
      <c r="B278" s="134"/>
      <c r="C278" s="507"/>
      <c r="D278" s="363" t="s">
        <v>311</v>
      </c>
      <c r="E278" s="370">
        <v>47</v>
      </c>
    </row>
    <row r="279" spans="1:10" x14ac:dyDescent="0.25">
      <c r="A279" s="507"/>
      <c r="B279" s="134"/>
      <c r="C279" s="507"/>
      <c r="D279" s="363" t="s">
        <v>625</v>
      </c>
      <c r="E279" s="370">
        <v>76</v>
      </c>
    </row>
    <row r="280" spans="1:10" x14ac:dyDescent="0.25">
      <c r="A280" s="507"/>
      <c r="B280" s="114"/>
      <c r="C280" s="507"/>
      <c r="D280" s="363" t="s">
        <v>626</v>
      </c>
      <c r="E280" s="370">
        <v>9</v>
      </c>
    </row>
    <row r="281" spans="1:10" s="7" customFormat="1" x14ac:dyDescent="0.25">
      <c r="A281" s="507"/>
      <c r="B281" s="114"/>
      <c r="C281" s="507"/>
      <c r="D281" s="363" t="s">
        <v>627</v>
      </c>
      <c r="E281" s="370">
        <v>27</v>
      </c>
      <c r="F281" s="4"/>
      <c r="G281" s="4"/>
      <c r="H281" s="4"/>
      <c r="I281" s="4"/>
      <c r="J281" s="4"/>
    </row>
    <row r="282" spans="1:10" s="7" customFormat="1" x14ac:dyDescent="0.25">
      <c r="A282" s="50"/>
      <c r="B282" s="116"/>
      <c r="C282" s="27">
        <v>1</v>
      </c>
      <c r="D282" s="27">
        <v>7</v>
      </c>
      <c r="E282" s="27">
        <f>SUM(E275:E281)</f>
        <v>281</v>
      </c>
      <c r="F282" s="4"/>
      <c r="G282" s="4"/>
      <c r="H282" s="4"/>
      <c r="I282" s="4"/>
      <c r="J282" s="4"/>
    </row>
    <row r="283" spans="1:10" s="7" customFormat="1" x14ac:dyDescent="0.25">
      <c r="A283" s="506">
        <v>35</v>
      </c>
      <c r="B283" s="133">
        <v>35</v>
      </c>
      <c r="C283" s="506" t="s">
        <v>628</v>
      </c>
      <c r="D283" s="363" t="s">
        <v>629</v>
      </c>
      <c r="E283" s="371">
        <v>55</v>
      </c>
      <c r="F283" s="6"/>
      <c r="G283" s="6"/>
      <c r="H283" s="4"/>
      <c r="I283" s="4"/>
      <c r="J283" s="4"/>
    </row>
    <row r="284" spans="1:10" x14ac:dyDescent="0.25">
      <c r="A284" s="507"/>
      <c r="B284" s="114"/>
      <c r="C284" s="507"/>
      <c r="D284" s="363" t="s">
        <v>630</v>
      </c>
      <c r="E284" s="370">
        <v>57</v>
      </c>
    </row>
    <row r="285" spans="1:10" x14ac:dyDescent="0.25">
      <c r="A285" s="507"/>
      <c r="B285" s="114"/>
      <c r="C285" s="507"/>
      <c r="D285" s="363" t="s">
        <v>631</v>
      </c>
      <c r="E285" s="369">
        <v>41</v>
      </c>
    </row>
    <row r="286" spans="1:10" s="7" customFormat="1" x14ac:dyDescent="0.25">
      <c r="A286" s="507"/>
      <c r="B286" s="114"/>
      <c r="C286" s="507"/>
      <c r="D286" s="363" t="s">
        <v>632</v>
      </c>
      <c r="E286" s="369">
        <v>41</v>
      </c>
      <c r="F286" s="4"/>
      <c r="G286" s="4"/>
      <c r="H286" s="4"/>
      <c r="I286" s="4"/>
      <c r="J286" s="4"/>
    </row>
    <row r="287" spans="1:10" s="7" customFormat="1" ht="15.75" customHeight="1" x14ac:dyDescent="0.25">
      <c r="A287" s="50"/>
      <c r="B287" s="116"/>
      <c r="C287" s="27">
        <v>1</v>
      </c>
      <c r="D287" s="27">
        <v>4</v>
      </c>
      <c r="E287" s="27">
        <f>SUM(E283:E286)</f>
        <v>194</v>
      </c>
      <c r="F287" s="4"/>
      <c r="G287" s="4"/>
      <c r="H287" s="4"/>
      <c r="I287" s="4"/>
      <c r="J287" s="4"/>
    </row>
    <row r="288" spans="1:10" s="7" customFormat="1" ht="15.75" customHeight="1" x14ac:dyDescent="0.25">
      <c r="A288" s="506">
        <v>36</v>
      </c>
      <c r="B288" s="133">
        <v>36</v>
      </c>
      <c r="C288" s="506" t="s">
        <v>633</v>
      </c>
      <c r="D288" s="363" t="s">
        <v>634</v>
      </c>
      <c r="E288" s="370">
        <v>39</v>
      </c>
      <c r="F288" s="4"/>
      <c r="G288" s="4"/>
      <c r="H288" s="4"/>
      <c r="I288" s="4"/>
      <c r="J288" s="4"/>
    </row>
    <row r="289" spans="1:10" s="7" customFormat="1" ht="15.75" customHeight="1" x14ac:dyDescent="0.25">
      <c r="A289" s="507"/>
      <c r="B289" s="134"/>
      <c r="C289" s="507"/>
      <c r="D289" s="363" t="s">
        <v>635</v>
      </c>
      <c r="E289" s="370">
        <v>130</v>
      </c>
      <c r="F289" s="4"/>
      <c r="G289" s="4"/>
      <c r="H289" s="4"/>
      <c r="I289" s="4"/>
      <c r="J289" s="4"/>
    </row>
    <row r="290" spans="1:10" s="7" customFormat="1" ht="15.75" customHeight="1" x14ac:dyDescent="0.25">
      <c r="A290" s="507"/>
      <c r="B290" s="134"/>
      <c r="C290" s="507"/>
      <c r="D290" s="363" t="s">
        <v>636</v>
      </c>
      <c r="E290" s="370">
        <v>30</v>
      </c>
      <c r="F290" s="4"/>
      <c r="G290" s="4"/>
      <c r="H290" s="4"/>
      <c r="I290" s="4"/>
      <c r="J290" s="4"/>
    </row>
    <row r="291" spans="1:10" s="7" customFormat="1" x14ac:dyDescent="0.25">
      <c r="A291" s="507"/>
      <c r="B291" s="114"/>
      <c r="C291" s="507"/>
      <c r="D291" s="363" t="s">
        <v>637</v>
      </c>
      <c r="E291" s="370">
        <v>75</v>
      </c>
      <c r="F291" s="4"/>
      <c r="G291" s="4"/>
      <c r="H291" s="4"/>
      <c r="I291" s="4"/>
      <c r="J291" s="4"/>
    </row>
    <row r="292" spans="1:10" x14ac:dyDescent="0.25">
      <c r="A292" s="507"/>
      <c r="B292" s="114"/>
      <c r="C292" s="507"/>
      <c r="D292" s="363" t="s">
        <v>638</v>
      </c>
      <c r="E292" s="370">
        <v>101</v>
      </c>
    </row>
    <row r="293" spans="1:10" s="7" customFormat="1" x14ac:dyDescent="0.25">
      <c r="A293" s="50"/>
      <c r="B293" s="116"/>
      <c r="C293" s="27">
        <v>1</v>
      </c>
      <c r="D293" s="27">
        <v>5</v>
      </c>
      <c r="E293" s="27">
        <f>SUM(E288:E292)</f>
        <v>375</v>
      </c>
      <c r="F293" s="6"/>
      <c r="G293" s="6"/>
      <c r="H293" s="4"/>
      <c r="I293" s="4"/>
      <c r="J293" s="4"/>
    </row>
    <row r="294" spans="1:10" s="7" customFormat="1" x14ac:dyDescent="0.25">
      <c r="A294" s="506">
        <v>37</v>
      </c>
      <c r="B294" s="133">
        <v>37</v>
      </c>
      <c r="C294" s="130" t="s">
        <v>639</v>
      </c>
      <c r="D294" s="363" t="s">
        <v>585</v>
      </c>
      <c r="E294" s="370">
        <v>70</v>
      </c>
      <c r="F294" s="6"/>
      <c r="G294" s="6"/>
      <c r="H294" s="4"/>
      <c r="I294" s="4"/>
      <c r="J294" s="4"/>
    </row>
    <row r="295" spans="1:10" s="7" customFormat="1" x14ac:dyDescent="0.25">
      <c r="A295" s="507"/>
      <c r="B295" s="134"/>
      <c r="C295" s="128"/>
      <c r="D295" s="363" t="s">
        <v>640</v>
      </c>
      <c r="E295" s="370">
        <v>16</v>
      </c>
      <c r="F295" s="6"/>
      <c r="G295" s="6"/>
      <c r="H295" s="4"/>
      <c r="I295" s="4"/>
      <c r="J295" s="4"/>
    </row>
    <row r="296" spans="1:10" s="7" customFormat="1" x14ac:dyDescent="0.25">
      <c r="A296" s="507"/>
      <c r="B296" s="134"/>
      <c r="C296" s="128"/>
      <c r="D296" s="363" t="s">
        <v>641</v>
      </c>
      <c r="E296" s="370">
        <v>1</v>
      </c>
      <c r="F296" s="6"/>
      <c r="G296" s="6"/>
      <c r="H296" s="4"/>
      <c r="I296" s="4"/>
      <c r="J296" s="4"/>
    </row>
    <row r="297" spans="1:10" s="7" customFormat="1" x14ac:dyDescent="0.25">
      <c r="A297" s="507"/>
      <c r="B297" s="134"/>
      <c r="C297" s="128"/>
      <c r="D297" s="363" t="s">
        <v>642</v>
      </c>
      <c r="E297" s="370">
        <v>43</v>
      </c>
      <c r="F297" s="6"/>
      <c r="G297" s="6"/>
      <c r="H297" s="4"/>
      <c r="I297" s="4"/>
      <c r="J297" s="4"/>
    </row>
    <row r="298" spans="1:10" s="7" customFormat="1" x14ac:dyDescent="0.25">
      <c r="A298" s="507"/>
      <c r="B298" s="134"/>
      <c r="C298" s="128"/>
      <c r="D298" s="363" t="s">
        <v>643</v>
      </c>
      <c r="E298" s="370">
        <v>26</v>
      </c>
      <c r="F298" s="6"/>
      <c r="G298" s="6"/>
      <c r="H298" s="4"/>
      <c r="I298" s="4"/>
      <c r="J298" s="4"/>
    </row>
    <row r="299" spans="1:10" s="7" customFormat="1" x14ac:dyDescent="0.25">
      <c r="A299" s="507"/>
      <c r="B299" s="114"/>
      <c r="C299" s="128"/>
      <c r="D299" s="363" t="s">
        <v>644</v>
      </c>
      <c r="E299" s="370">
        <v>69</v>
      </c>
      <c r="F299" s="6"/>
      <c r="G299" s="6"/>
      <c r="H299" s="4"/>
      <c r="I299" s="4"/>
      <c r="J299" s="4"/>
    </row>
    <row r="300" spans="1:10" s="7" customFormat="1" ht="18.75" customHeight="1" x14ac:dyDescent="0.25">
      <c r="A300" s="50"/>
      <c r="B300" s="116"/>
      <c r="C300" s="27">
        <v>1</v>
      </c>
      <c r="D300" s="27">
        <v>6</v>
      </c>
      <c r="E300" s="27">
        <f>SUM(E294:E299)</f>
        <v>225</v>
      </c>
      <c r="F300" s="4"/>
      <c r="G300" s="4"/>
      <c r="H300" s="4"/>
      <c r="I300" s="4"/>
      <c r="J300" s="4"/>
    </row>
    <row r="301" spans="1:10" s="7" customFormat="1" ht="18.75" customHeight="1" x14ac:dyDescent="0.25">
      <c r="A301" s="128">
        <v>38</v>
      </c>
      <c r="B301" s="133">
        <v>38</v>
      </c>
      <c r="C301" s="138" t="s">
        <v>645</v>
      </c>
      <c r="D301" s="363" t="s">
        <v>646</v>
      </c>
      <c r="E301" s="369">
        <v>52</v>
      </c>
      <c r="F301" s="4"/>
      <c r="G301" s="4"/>
      <c r="H301" s="4"/>
      <c r="I301" s="4"/>
      <c r="J301" s="4"/>
    </row>
    <row r="302" spans="1:10" s="7" customFormat="1" ht="18.75" customHeight="1" x14ac:dyDescent="0.25">
      <c r="A302" s="128"/>
      <c r="B302" s="134"/>
      <c r="C302" s="100"/>
      <c r="D302" s="363" t="s">
        <v>647</v>
      </c>
      <c r="E302" s="369">
        <v>54</v>
      </c>
      <c r="F302" s="4"/>
      <c r="G302" s="4"/>
      <c r="H302" s="4"/>
      <c r="I302" s="4"/>
      <c r="J302" s="4"/>
    </row>
    <row r="303" spans="1:10" s="7" customFormat="1" ht="18.75" customHeight="1" x14ac:dyDescent="0.25">
      <c r="A303" s="128"/>
      <c r="B303" s="134"/>
      <c r="C303" s="100"/>
      <c r="D303" s="363" t="s">
        <v>648</v>
      </c>
      <c r="E303" s="369">
        <v>20</v>
      </c>
      <c r="F303" s="4"/>
      <c r="G303" s="4"/>
      <c r="H303" s="4"/>
      <c r="I303" s="4"/>
      <c r="J303" s="4"/>
    </row>
    <row r="304" spans="1:10" s="7" customFormat="1" ht="18.75" customHeight="1" x14ac:dyDescent="0.25">
      <c r="A304" s="128"/>
      <c r="B304" s="114"/>
      <c r="C304" s="128"/>
      <c r="D304" s="363" t="s">
        <v>649</v>
      </c>
      <c r="E304" s="369">
        <v>35</v>
      </c>
      <c r="F304" s="4"/>
      <c r="G304" s="4"/>
      <c r="H304" s="4"/>
      <c r="I304" s="4"/>
      <c r="J304" s="4"/>
    </row>
    <row r="305" spans="1:10" s="7" customFormat="1" ht="18.75" customHeight="1" x14ac:dyDescent="0.25">
      <c r="A305" s="128"/>
      <c r="B305" s="114"/>
      <c r="C305" s="128"/>
      <c r="D305" s="363" t="s">
        <v>650</v>
      </c>
      <c r="E305" s="369">
        <v>23</v>
      </c>
      <c r="F305" s="4"/>
      <c r="G305" s="4"/>
      <c r="H305" s="4"/>
      <c r="I305" s="4"/>
      <c r="J305" s="4"/>
    </row>
    <row r="306" spans="1:10" s="7" customFormat="1" x14ac:dyDescent="0.25">
      <c r="A306" s="50"/>
      <c r="B306" s="116"/>
      <c r="C306" s="27">
        <v>1</v>
      </c>
      <c r="D306" s="27">
        <v>5</v>
      </c>
      <c r="E306" s="27">
        <f>SUM(E301:E305)</f>
        <v>184</v>
      </c>
      <c r="F306" s="6"/>
      <c r="G306" s="6"/>
      <c r="H306" s="4"/>
      <c r="I306" s="4"/>
      <c r="J306" s="4"/>
    </row>
    <row r="307" spans="1:10" s="7" customFormat="1" x14ac:dyDescent="0.25">
      <c r="A307" s="130">
        <v>39</v>
      </c>
      <c r="B307" s="133">
        <v>39</v>
      </c>
      <c r="C307" s="138" t="s">
        <v>651</v>
      </c>
      <c r="D307" s="363" t="s">
        <v>652</v>
      </c>
      <c r="E307" s="370">
        <v>59</v>
      </c>
      <c r="F307" s="6"/>
      <c r="G307" s="6"/>
      <c r="H307" s="4"/>
      <c r="I307" s="4"/>
      <c r="J307" s="4"/>
    </row>
    <row r="308" spans="1:10" s="7" customFormat="1" ht="15.75" customHeight="1" x14ac:dyDescent="0.25">
      <c r="A308" s="128"/>
      <c r="B308" s="114"/>
      <c r="C308" s="100"/>
      <c r="D308" s="367" t="s">
        <v>653</v>
      </c>
      <c r="E308" s="372">
        <v>46</v>
      </c>
      <c r="F308" s="4"/>
      <c r="G308" s="4"/>
      <c r="H308" s="4"/>
      <c r="I308" s="4"/>
      <c r="J308" s="4"/>
    </row>
    <row r="309" spans="1:10" s="7" customFormat="1" ht="15.75" customHeight="1" x14ac:dyDescent="0.25">
      <c r="A309" s="128"/>
      <c r="B309" s="114"/>
      <c r="C309" s="100"/>
      <c r="D309" s="363" t="s">
        <v>654</v>
      </c>
      <c r="E309" s="370">
        <v>24</v>
      </c>
      <c r="F309" s="4"/>
      <c r="G309" s="4"/>
      <c r="H309" s="4"/>
      <c r="I309" s="4"/>
      <c r="J309" s="4"/>
    </row>
    <row r="310" spans="1:10" x14ac:dyDescent="0.25">
      <c r="A310" s="128"/>
      <c r="B310" s="114"/>
      <c r="C310" s="100"/>
      <c r="D310" s="363" t="s">
        <v>655</v>
      </c>
      <c r="E310" s="370">
        <v>93</v>
      </c>
    </row>
    <row r="311" spans="1:10" s="7" customFormat="1" x14ac:dyDescent="0.25">
      <c r="A311" s="50"/>
      <c r="B311" s="116"/>
      <c r="C311" s="27">
        <v>1</v>
      </c>
      <c r="D311" s="27">
        <v>4</v>
      </c>
      <c r="E311" s="27">
        <f>SUM(E307:E310)</f>
        <v>222</v>
      </c>
      <c r="F311" s="4"/>
      <c r="G311" s="4"/>
      <c r="H311" s="4"/>
      <c r="I311" s="4"/>
      <c r="J311" s="4"/>
    </row>
    <row r="312" spans="1:10" s="7" customFormat="1" x14ac:dyDescent="0.25">
      <c r="A312" s="130">
        <v>40</v>
      </c>
      <c r="B312" s="133">
        <v>40</v>
      </c>
      <c r="C312" s="138" t="s">
        <v>656</v>
      </c>
      <c r="D312" s="366" t="s">
        <v>657</v>
      </c>
      <c r="E312" s="370">
        <v>24</v>
      </c>
      <c r="F312" s="4"/>
      <c r="G312" s="4"/>
      <c r="H312" s="4"/>
      <c r="I312" s="4"/>
      <c r="J312" s="4"/>
    </row>
    <row r="313" spans="1:10" s="7" customFormat="1" x14ac:dyDescent="0.25">
      <c r="A313" s="128"/>
      <c r="B313" s="114"/>
      <c r="C313" s="100"/>
      <c r="D313" s="363" t="s">
        <v>658</v>
      </c>
      <c r="E313" s="370">
        <v>56</v>
      </c>
      <c r="F313" s="4"/>
      <c r="G313" s="4"/>
      <c r="H313" s="4"/>
      <c r="I313" s="4"/>
      <c r="J313" s="4"/>
    </row>
    <row r="314" spans="1:10" s="7" customFormat="1" x14ac:dyDescent="0.25">
      <c r="A314" s="128"/>
      <c r="B314" s="114"/>
      <c r="C314" s="100"/>
      <c r="D314" s="366" t="s">
        <v>659</v>
      </c>
      <c r="E314" s="373">
        <v>56</v>
      </c>
      <c r="F314" s="4"/>
      <c r="G314" s="4"/>
      <c r="H314" s="4"/>
      <c r="I314" s="4"/>
      <c r="J314" s="4"/>
    </row>
    <row r="315" spans="1:10" s="7" customFormat="1" x14ac:dyDescent="0.25">
      <c r="A315" s="128"/>
      <c r="B315" s="114"/>
      <c r="C315" s="100"/>
      <c r="D315" s="363" t="s">
        <v>660</v>
      </c>
      <c r="E315" s="369">
        <v>28</v>
      </c>
      <c r="F315" s="4"/>
      <c r="G315" s="4"/>
      <c r="H315" s="4"/>
      <c r="I315" s="4"/>
      <c r="J315" s="4"/>
    </row>
    <row r="316" spans="1:10" s="7" customFormat="1" x14ac:dyDescent="0.25">
      <c r="A316" s="128"/>
      <c r="B316" s="114"/>
      <c r="C316" s="100"/>
      <c r="D316" s="363" t="s">
        <v>661</v>
      </c>
      <c r="E316" s="369">
        <v>52</v>
      </c>
      <c r="F316" s="4"/>
      <c r="G316" s="4"/>
      <c r="H316" s="4"/>
      <c r="I316" s="4"/>
      <c r="J316" s="4"/>
    </row>
    <row r="317" spans="1:10" s="7" customFormat="1" x14ac:dyDescent="0.25">
      <c r="A317" s="128"/>
      <c r="B317" s="114"/>
      <c r="C317" s="100"/>
      <c r="D317" s="363" t="s">
        <v>662</v>
      </c>
      <c r="E317" s="369">
        <v>26</v>
      </c>
      <c r="F317" s="4"/>
      <c r="G317" s="4"/>
      <c r="H317" s="4"/>
      <c r="I317" s="4"/>
      <c r="J317" s="4"/>
    </row>
    <row r="318" spans="1:10" s="7" customFormat="1" x14ac:dyDescent="0.25">
      <c r="A318" s="50"/>
      <c r="B318" s="116"/>
      <c r="C318" s="27">
        <v>1</v>
      </c>
      <c r="D318" s="27">
        <v>6</v>
      </c>
      <c r="E318" s="27">
        <f>SUM(E312:E317)</f>
        <v>242</v>
      </c>
      <c r="F318" s="4"/>
      <c r="G318" s="4"/>
      <c r="H318" s="4"/>
      <c r="I318" s="4"/>
      <c r="J318" s="4"/>
    </row>
    <row r="319" spans="1:10" s="7" customFormat="1" x14ac:dyDescent="0.25">
      <c r="A319" s="506">
        <v>41</v>
      </c>
      <c r="B319" s="133">
        <v>41</v>
      </c>
      <c r="C319" s="506" t="s">
        <v>663</v>
      </c>
      <c r="D319" s="363" t="s">
        <v>664</v>
      </c>
      <c r="E319" s="370">
        <v>47</v>
      </c>
      <c r="F319" s="4"/>
      <c r="G319" s="4"/>
      <c r="H319" s="4"/>
      <c r="I319" s="4"/>
      <c r="J319" s="4"/>
    </row>
    <row r="320" spans="1:10" s="7" customFormat="1" x14ac:dyDescent="0.25">
      <c r="A320" s="507"/>
      <c r="B320" s="134"/>
      <c r="C320" s="507"/>
      <c r="D320" s="363" t="s">
        <v>665</v>
      </c>
      <c r="E320" s="370">
        <v>114</v>
      </c>
      <c r="F320" s="4"/>
      <c r="G320" s="4"/>
      <c r="H320" s="4"/>
      <c r="I320" s="4"/>
      <c r="J320" s="4"/>
    </row>
    <row r="321" spans="1:10" s="7" customFormat="1" x14ac:dyDescent="0.25">
      <c r="A321" s="507"/>
      <c r="B321" s="134"/>
      <c r="C321" s="507"/>
      <c r="D321" s="363" t="s">
        <v>666</v>
      </c>
      <c r="E321" s="370">
        <v>59</v>
      </c>
      <c r="F321" s="4"/>
      <c r="G321" s="4"/>
      <c r="H321" s="4"/>
      <c r="I321" s="4"/>
      <c r="J321" s="4"/>
    </row>
    <row r="322" spans="1:10" s="7" customFormat="1" x14ac:dyDescent="0.25">
      <c r="A322" s="507"/>
      <c r="B322" s="134"/>
      <c r="C322" s="507"/>
      <c r="D322" s="363" t="s">
        <v>667</v>
      </c>
      <c r="E322" s="370">
        <v>52</v>
      </c>
      <c r="F322" s="4"/>
      <c r="G322" s="4"/>
      <c r="H322" s="4"/>
      <c r="I322" s="4"/>
      <c r="J322" s="4"/>
    </row>
    <row r="323" spans="1:10" s="7" customFormat="1" x14ac:dyDescent="0.25">
      <c r="A323" s="507"/>
      <c r="B323" s="134"/>
      <c r="C323" s="507"/>
      <c r="D323" s="363" t="s">
        <v>668</v>
      </c>
      <c r="E323" s="370">
        <v>23</v>
      </c>
      <c r="F323" s="4"/>
      <c r="G323" s="4"/>
      <c r="H323" s="4"/>
      <c r="I323" s="4"/>
      <c r="J323" s="4"/>
    </row>
    <row r="324" spans="1:10" ht="15.75" customHeight="1" x14ac:dyDescent="0.25">
      <c r="A324" s="507"/>
      <c r="B324" s="114"/>
      <c r="C324" s="507"/>
      <c r="D324" s="363" t="s">
        <v>669</v>
      </c>
      <c r="E324" s="370">
        <v>23</v>
      </c>
      <c r="F324" s="6"/>
      <c r="G324" s="6"/>
      <c r="H324" s="6"/>
    </row>
    <row r="325" spans="1:10" ht="15.75" customHeight="1" x14ac:dyDescent="0.25">
      <c r="A325" s="507"/>
      <c r="B325" s="114"/>
      <c r="C325" s="507"/>
      <c r="D325" s="363" t="s">
        <v>670</v>
      </c>
      <c r="E325" s="370">
        <v>2</v>
      </c>
    </row>
    <row r="326" spans="1:10" x14ac:dyDescent="0.25">
      <c r="A326" s="50"/>
      <c r="B326" s="116"/>
      <c r="C326" s="27">
        <v>1</v>
      </c>
      <c r="D326" s="27">
        <v>7</v>
      </c>
      <c r="E326" s="27">
        <f>SUM(E319:E325)</f>
        <v>320</v>
      </c>
    </row>
    <row r="327" spans="1:10" x14ac:dyDescent="0.25">
      <c r="A327" s="491" t="s">
        <v>671</v>
      </c>
      <c r="B327" s="492"/>
      <c r="C327" s="558"/>
      <c r="D327" s="492"/>
      <c r="E327" s="493"/>
    </row>
    <row r="328" spans="1:10" ht="31.5" x14ac:dyDescent="0.25">
      <c r="A328" s="46">
        <v>42</v>
      </c>
      <c r="B328" s="133">
        <v>44</v>
      </c>
      <c r="C328" s="409" t="s">
        <v>672</v>
      </c>
      <c r="D328" s="368" t="s">
        <v>673</v>
      </c>
      <c r="E328" s="349">
        <v>1</v>
      </c>
    </row>
    <row r="329" spans="1:10" ht="31.5" x14ac:dyDescent="0.25">
      <c r="A329" s="46">
        <v>43</v>
      </c>
      <c r="B329" s="133">
        <v>46</v>
      </c>
      <c r="C329" s="409" t="s">
        <v>674</v>
      </c>
      <c r="D329" s="368" t="s">
        <v>675</v>
      </c>
      <c r="E329" s="349">
        <v>1</v>
      </c>
    </row>
    <row r="330" spans="1:10" x14ac:dyDescent="0.25">
      <c r="A330" s="50"/>
      <c r="B330" s="116"/>
      <c r="C330" s="27">
        <v>2</v>
      </c>
      <c r="D330" s="27">
        <v>2</v>
      </c>
      <c r="E330" s="27">
        <f>SUM(E328:E329)</f>
        <v>2</v>
      </c>
      <c r="F330" s="6"/>
      <c r="G330" s="6"/>
      <c r="H330" s="6"/>
    </row>
    <row r="331" spans="1:10" s="7" customFormat="1" ht="16.5" customHeight="1" x14ac:dyDescent="0.25">
      <c r="A331" s="556" t="s">
        <v>121</v>
      </c>
      <c r="B331" s="557"/>
      <c r="C331" s="436">
        <f>C242+C247+C253+C260+C266+C274+C282+C287+C293+C300+C306+C311+C318+C326+C330</f>
        <v>16</v>
      </c>
      <c r="D331" s="436">
        <v>46</v>
      </c>
      <c r="E331" s="436">
        <f>E242+E247+E253+E260+E266+E274+E282+E287+E293+E300+E306+E311+E318+E326+E330</f>
        <v>3375</v>
      </c>
      <c r="F331" s="441">
        <f>E331-G331</f>
        <v>29</v>
      </c>
      <c r="G331" s="442">
        <v>3346</v>
      </c>
      <c r="H331" s="4"/>
      <c r="I331" s="4"/>
      <c r="J331" s="4"/>
    </row>
    <row r="332" spans="1:10" ht="35.25" customHeight="1" x14ac:dyDescent="0.25">
      <c r="A332" s="25">
        <v>44</v>
      </c>
      <c r="B332" s="133">
        <v>61</v>
      </c>
      <c r="C332" s="25" t="s">
        <v>355</v>
      </c>
      <c r="D332" s="137" t="s">
        <v>356</v>
      </c>
      <c r="E332" s="23">
        <v>1</v>
      </c>
      <c r="F332" s="442"/>
      <c r="G332" s="442"/>
    </row>
    <row r="333" spans="1:10" x14ac:dyDescent="0.25">
      <c r="A333" s="50"/>
      <c r="B333" s="116"/>
      <c r="C333" s="27">
        <v>1</v>
      </c>
      <c r="D333" s="27">
        <v>1</v>
      </c>
      <c r="E333" s="84">
        <f>SUM(E332:E332)</f>
        <v>1</v>
      </c>
      <c r="F333" s="442"/>
      <c r="G333" s="442"/>
    </row>
    <row r="334" spans="1:10" s="49" customFormat="1" ht="15.75" customHeight="1" x14ac:dyDescent="0.25">
      <c r="A334" s="555" t="s">
        <v>122</v>
      </c>
      <c r="B334" s="555"/>
      <c r="C334" s="86">
        <f>C333+C331+C237+C225+C215+C211+C201+C193+C168+C158+C141+C130+C125+C113+C107+C97+C89+C56+C51+C44+C41+C36+C24+C16</f>
        <v>44</v>
      </c>
      <c r="D334" s="86">
        <f>D333+D331+D237+D225+D215+D211+D201+D193+D168+D158+D141+D130+D125+D113+D107+D97+D89+D56+D51+D44+D41+D36+D24+D16</f>
        <v>229</v>
      </c>
      <c r="E334" s="86">
        <f>E333+E331+E237+E225+E215+E211+E201+E193+E168+E158+E141+E130+E125+E113+E107+E97+E89+E56+E51+E44+E41+E36+E24+E16</f>
        <v>7335</v>
      </c>
      <c r="F334" s="441">
        <f>E334-G334</f>
        <v>29</v>
      </c>
      <c r="G334" s="441">
        <v>7306</v>
      </c>
    </row>
    <row r="335" spans="1:10" x14ac:dyDescent="0.25">
      <c r="C335" s="124"/>
      <c r="D335" s="124"/>
      <c r="E335" s="282"/>
      <c r="G335" s="122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</sheetData>
  <sortState ref="D381:E386">
    <sortCondition ref="D381"/>
  </sortState>
  <mergeCells count="102">
    <mergeCell ref="A294:A299"/>
    <mergeCell ref="A319:A325"/>
    <mergeCell ref="C319:C325"/>
    <mergeCell ref="A327:E327"/>
    <mergeCell ref="A331:B331"/>
    <mergeCell ref="A275:A281"/>
    <mergeCell ref="C275:C281"/>
    <mergeCell ref="A283:A286"/>
    <mergeCell ref="C283:C286"/>
    <mergeCell ref="A288:A292"/>
    <mergeCell ref="C288:C292"/>
    <mergeCell ref="A254:A259"/>
    <mergeCell ref="C254:C259"/>
    <mergeCell ref="A261:A265"/>
    <mergeCell ref="C261:C265"/>
    <mergeCell ref="A267:A273"/>
    <mergeCell ref="A238:E238"/>
    <mergeCell ref="A239:A241"/>
    <mergeCell ref="C239:C241"/>
    <mergeCell ref="A243:A244"/>
    <mergeCell ref="C243:C244"/>
    <mergeCell ref="A132:A139"/>
    <mergeCell ref="B132:B140"/>
    <mergeCell ref="C132:C140"/>
    <mergeCell ref="A194:E194"/>
    <mergeCell ref="A195:A200"/>
    <mergeCell ref="A98:E98"/>
    <mergeCell ref="A142:E142"/>
    <mergeCell ref="A143:A153"/>
    <mergeCell ref="B150:B151"/>
    <mergeCell ref="A159:E159"/>
    <mergeCell ref="C160:C163"/>
    <mergeCell ref="A169:E169"/>
    <mergeCell ref="A170:A174"/>
    <mergeCell ref="B170:B174"/>
    <mergeCell ref="C170:C174"/>
    <mergeCell ref="C58:C71"/>
    <mergeCell ref="A73:A79"/>
    <mergeCell ref="B73:B79"/>
    <mergeCell ref="C73:C79"/>
    <mergeCell ref="A81:A87"/>
    <mergeCell ref="B81:B87"/>
    <mergeCell ref="C81:C87"/>
    <mergeCell ref="A334:B334"/>
    <mergeCell ref="A217:A224"/>
    <mergeCell ref="C217:C224"/>
    <mergeCell ref="A226:E226"/>
    <mergeCell ref="A227:A236"/>
    <mergeCell ref="C227:C235"/>
    <mergeCell ref="C203:C210"/>
    <mergeCell ref="A212:E212"/>
    <mergeCell ref="A213:A214"/>
    <mergeCell ref="C213:C214"/>
    <mergeCell ref="A216:E216"/>
    <mergeCell ref="C195:C200"/>
    <mergeCell ref="C115:C122"/>
    <mergeCell ref="A126:E126"/>
    <mergeCell ref="A127:A129"/>
    <mergeCell ref="A202:E202"/>
    <mergeCell ref="A203:A210"/>
    <mergeCell ref="A90:E90"/>
    <mergeCell ref="C91:C96"/>
    <mergeCell ref="C127:C129"/>
    <mergeCell ref="A131:E131"/>
    <mergeCell ref="A45:E45"/>
    <mergeCell ref="A176:A186"/>
    <mergeCell ref="C176:C186"/>
    <mergeCell ref="A188:A191"/>
    <mergeCell ref="C188:C191"/>
    <mergeCell ref="A108:E108"/>
    <mergeCell ref="A99:A106"/>
    <mergeCell ref="C99:C106"/>
    <mergeCell ref="A109:A112"/>
    <mergeCell ref="C109:C112"/>
    <mergeCell ref="C53:C55"/>
    <mergeCell ref="A114:E114"/>
    <mergeCell ref="A115:A122"/>
    <mergeCell ref="A46:A50"/>
    <mergeCell ref="C46:C50"/>
    <mergeCell ref="A52:E52"/>
    <mergeCell ref="A53:A55"/>
    <mergeCell ref="A57:E57"/>
    <mergeCell ref="A58:A71"/>
    <mergeCell ref="B58:B71"/>
    <mergeCell ref="A37:E37"/>
    <mergeCell ref="A38:A40"/>
    <mergeCell ref="B38:B40"/>
    <mergeCell ref="C38:C40"/>
    <mergeCell ref="A42:E42"/>
    <mergeCell ref="A4:E4"/>
    <mergeCell ref="D1:E1"/>
    <mergeCell ref="A2:E2"/>
    <mergeCell ref="A5:A14"/>
    <mergeCell ref="C5:C14"/>
    <mergeCell ref="A17:E17"/>
    <mergeCell ref="A18:A23"/>
    <mergeCell ref="C18:C23"/>
    <mergeCell ref="A25:E25"/>
    <mergeCell ref="A26:A29"/>
    <mergeCell ref="C26:C29"/>
    <mergeCell ref="A31:A34"/>
    <mergeCell ref="C31:C3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verticalDpi="180" r:id="rId1"/>
  <headerFooter differentFirst="1">
    <oddHeader>&amp;C1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127"/>
  <sheetViews>
    <sheetView view="pageBreakPreview" zoomScale="90" zoomScaleSheetLayoutView="90" workbookViewId="0">
      <pane ySplit="3" topLeftCell="A109" activePane="bottomLeft" state="frozen"/>
      <selection activeCell="C99" sqref="C99"/>
      <selection pane="bottomLeft" activeCell="H24" sqref="H24"/>
    </sheetView>
  </sheetViews>
  <sheetFormatPr defaultColWidth="9.140625" defaultRowHeight="15.75" x14ac:dyDescent="0.25"/>
  <cols>
    <col min="1" max="1" width="8.140625" style="79" customWidth="1"/>
    <col min="2" max="2" width="8.140625" style="80" customWidth="1"/>
    <col min="3" max="3" width="35" style="79" customWidth="1"/>
    <col min="4" max="4" width="44" style="81" customWidth="1"/>
    <col min="5" max="5" width="12.7109375" style="79" customWidth="1"/>
    <col min="6" max="6" width="9.140625" style="81" customWidth="1"/>
    <col min="7" max="8" width="9.42578125" style="81" customWidth="1"/>
    <col min="9" max="16384" width="9.140625" style="81"/>
  </cols>
  <sheetData>
    <row r="1" spans="1:8" ht="84" customHeight="1" x14ac:dyDescent="0.25">
      <c r="D1" s="599" t="s">
        <v>949</v>
      </c>
      <c r="E1" s="599"/>
    </row>
    <row r="2" spans="1:8" ht="40.5" customHeight="1" x14ac:dyDescent="0.25">
      <c r="A2" s="600" t="s">
        <v>329</v>
      </c>
      <c r="B2" s="600"/>
      <c r="C2" s="600"/>
      <c r="D2" s="600"/>
      <c r="E2" s="600"/>
    </row>
    <row r="3" spans="1:8" ht="34.5" customHeight="1" x14ac:dyDescent="0.25">
      <c r="A3" s="82" t="s">
        <v>230</v>
      </c>
      <c r="B3" s="83" t="s">
        <v>86</v>
      </c>
      <c r="C3" s="82" t="s">
        <v>207</v>
      </c>
      <c r="D3" s="82" t="s">
        <v>229</v>
      </c>
      <c r="E3" s="82" t="s">
        <v>205</v>
      </c>
    </row>
    <row r="4" spans="1:8" ht="19.5" customHeight="1" x14ac:dyDescent="0.25">
      <c r="A4" s="585" t="s">
        <v>0</v>
      </c>
      <c r="B4" s="586"/>
      <c r="C4" s="586"/>
      <c r="D4" s="586"/>
      <c r="E4" s="587"/>
    </row>
    <row r="5" spans="1:8" ht="15.75" customHeight="1" x14ac:dyDescent="0.25">
      <c r="A5" s="581">
        <v>1</v>
      </c>
      <c r="B5" s="104">
        <v>1</v>
      </c>
      <c r="C5" s="583" t="s">
        <v>305</v>
      </c>
      <c r="D5" s="52" t="s">
        <v>138</v>
      </c>
      <c r="E5" s="82">
        <v>1</v>
      </c>
    </row>
    <row r="6" spans="1:8" x14ac:dyDescent="0.25">
      <c r="A6" s="582"/>
      <c r="B6" s="115"/>
      <c r="C6" s="584"/>
      <c r="D6" s="52" t="s">
        <v>267</v>
      </c>
      <c r="E6" s="82">
        <v>2</v>
      </c>
    </row>
    <row r="7" spans="1:8" x14ac:dyDescent="0.25">
      <c r="A7" s="399"/>
      <c r="B7" s="400"/>
      <c r="C7" s="84">
        <v>1</v>
      </c>
      <c r="D7" s="84">
        <v>2</v>
      </c>
      <c r="E7" s="84">
        <f>SUM(E5:E6)</f>
        <v>3</v>
      </c>
      <c r="F7" s="85"/>
      <c r="G7" s="85"/>
      <c r="H7" s="85"/>
    </row>
    <row r="8" spans="1:8" ht="19.5" customHeight="1" x14ac:dyDescent="0.25">
      <c r="A8" s="580" t="s">
        <v>259</v>
      </c>
      <c r="B8" s="580"/>
      <c r="C8" s="580"/>
      <c r="D8" s="580"/>
      <c r="E8" s="580"/>
    </row>
    <row r="9" spans="1:8" x14ac:dyDescent="0.25">
      <c r="A9" s="147">
        <v>2</v>
      </c>
      <c r="B9" s="115">
        <v>3</v>
      </c>
      <c r="C9" s="584" t="s">
        <v>364</v>
      </c>
      <c r="D9" s="103" t="s">
        <v>268</v>
      </c>
      <c r="E9" s="82">
        <v>11</v>
      </c>
    </row>
    <row r="10" spans="1:8" x14ac:dyDescent="0.25">
      <c r="A10" s="147"/>
      <c r="B10" s="115"/>
      <c r="C10" s="584"/>
      <c r="D10" s="103" t="s">
        <v>343</v>
      </c>
      <c r="E10" s="82">
        <v>3</v>
      </c>
    </row>
    <row r="11" spans="1:8" s="289" customFormat="1" x14ac:dyDescent="0.25">
      <c r="A11" s="287"/>
      <c r="B11" s="288"/>
      <c r="C11" s="584"/>
      <c r="D11" s="103" t="s">
        <v>365</v>
      </c>
      <c r="E11" s="35">
        <v>1</v>
      </c>
    </row>
    <row r="12" spans="1:8" x14ac:dyDescent="0.25">
      <c r="A12" s="399"/>
      <c r="B12" s="400"/>
      <c r="C12" s="84">
        <v>1</v>
      </c>
      <c r="D12" s="84">
        <v>3</v>
      </c>
      <c r="E12" s="84">
        <f>SUM(E9:E11)</f>
        <v>15</v>
      </c>
      <c r="F12" s="85"/>
      <c r="G12" s="85"/>
      <c r="H12" s="85"/>
    </row>
    <row r="13" spans="1:8" s="4" customFormat="1" x14ac:dyDescent="0.25">
      <c r="A13" s="491" t="s">
        <v>269</v>
      </c>
      <c r="B13" s="492"/>
      <c r="C13" s="492"/>
      <c r="D13" s="492"/>
      <c r="E13" s="493"/>
    </row>
    <row r="14" spans="1:8" s="4" customFormat="1" ht="30.75" customHeight="1" x14ac:dyDescent="0.25">
      <c r="A14" s="138">
        <v>3</v>
      </c>
      <c r="B14" s="101">
        <v>5</v>
      </c>
      <c r="C14" s="138" t="s">
        <v>7</v>
      </c>
      <c r="D14" s="103" t="s">
        <v>270</v>
      </c>
      <c r="E14" s="35">
        <v>1</v>
      </c>
    </row>
    <row r="15" spans="1:8" s="4" customFormat="1" x14ac:dyDescent="0.25">
      <c r="A15" s="50"/>
      <c r="B15" s="116"/>
      <c r="C15" s="27">
        <v>1</v>
      </c>
      <c r="D15" s="27">
        <v>1</v>
      </c>
      <c r="E15" s="84">
        <f>SUM(E14:E14)</f>
        <v>1</v>
      </c>
    </row>
    <row r="16" spans="1:8" s="4" customFormat="1" ht="15.75" customHeight="1" x14ac:dyDescent="0.25">
      <c r="A16" s="491" t="s">
        <v>9</v>
      </c>
      <c r="B16" s="492"/>
      <c r="C16" s="492"/>
      <c r="D16" s="492"/>
      <c r="E16" s="493"/>
    </row>
    <row r="17" spans="1:8" ht="15.75" customHeight="1" x14ac:dyDescent="0.25">
      <c r="A17" s="581">
        <v>4</v>
      </c>
      <c r="B17" s="114">
        <v>7</v>
      </c>
      <c r="C17" s="591" t="s">
        <v>92</v>
      </c>
      <c r="D17" s="19" t="s">
        <v>92</v>
      </c>
      <c r="E17" s="23">
        <v>6</v>
      </c>
    </row>
    <row r="18" spans="1:8" ht="31.5" x14ac:dyDescent="0.25">
      <c r="A18" s="582"/>
      <c r="B18" s="115"/>
      <c r="C18" s="592"/>
      <c r="D18" s="19" t="s">
        <v>232</v>
      </c>
      <c r="E18" s="23">
        <v>2</v>
      </c>
    </row>
    <row r="19" spans="1:8" x14ac:dyDescent="0.25">
      <c r="A19" s="399"/>
      <c r="B19" s="400"/>
      <c r="C19" s="84">
        <v>1</v>
      </c>
      <c r="D19" s="84">
        <v>2</v>
      </c>
      <c r="E19" s="84">
        <f>SUM(E17:E18)</f>
        <v>8</v>
      </c>
      <c r="F19" s="85"/>
      <c r="G19" s="85"/>
      <c r="H19" s="85"/>
    </row>
    <row r="20" spans="1:8" ht="19.5" customHeight="1" x14ac:dyDescent="0.25">
      <c r="A20" s="580" t="s">
        <v>10</v>
      </c>
      <c r="B20" s="580"/>
      <c r="C20" s="580"/>
      <c r="D20" s="580"/>
      <c r="E20" s="580"/>
    </row>
    <row r="21" spans="1:8" s="289" customFormat="1" ht="15.75" customHeight="1" x14ac:dyDescent="0.25">
      <c r="A21" s="233">
        <v>5</v>
      </c>
      <c r="B21" s="290">
        <v>8</v>
      </c>
      <c r="C21" s="233" t="s">
        <v>184</v>
      </c>
      <c r="D21" s="103" t="s">
        <v>11</v>
      </c>
      <c r="E21" s="26">
        <v>6</v>
      </c>
    </row>
    <row r="22" spans="1:8" x14ac:dyDescent="0.25">
      <c r="A22" s="399"/>
      <c r="B22" s="400"/>
      <c r="C22" s="84">
        <v>1</v>
      </c>
      <c r="D22" s="84">
        <v>1</v>
      </c>
      <c r="E22" s="84">
        <f>SUM(E21:E21)</f>
        <v>6</v>
      </c>
      <c r="F22" s="85"/>
      <c r="G22" s="85"/>
      <c r="H22" s="85"/>
    </row>
    <row r="23" spans="1:8" ht="19.5" customHeight="1" x14ac:dyDescent="0.25">
      <c r="A23" s="604" t="s">
        <v>13</v>
      </c>
      <c r="B23" s="605"/>
      <c r="C23" s="605"/>
      <c r="D23" s="605"/>
      <c r="E23" s="606"/>
    </row>
    <row r="24" spans="1:8" ht="29.65" customHeight="1" x14ac:dyDescent="0.25">
      <c r="A24" s="601">
        <v>6</v>
      </c>
      <c r="B24" s="228">
        <v>9</v>
      </c>
      <c r="C24" s="601" t="s">
        <v>366</v>
      </c>
      <c r="D24" s="229" t="s">
        <v>366</v>
      </c>
      <c r="E24" s="270">
        <v>4</v>
      </c>
    </row>
    <row r="25" spans="1:8" x14ac:dyDescent="0.25">
      <c r="A25" s="602"/>
      <c r="B25" s="607"/>
      <c r="C25" s="602"/>
      <c r="D25" s="229" t="s">
        <v>167</v>
      </c>
      <c r="E25" s="270">
        <v>5</v>
      </c>
    </row>
    <row r="26" spans="1:8" x14ac:dyDescent="0.25">
      <c r="A26" s="602"/>
      <c r="B26" s="607"/>
      <c r="C26" s="602"/>
      <c r="D26" s="229" t="s">
        <v>225</v>
      </c>
      <c r="E26" s="270">
        <v>1</v>
      </c>
    </row>
    <row r="27" spans="1:8" x14ac:dyDescent="0.25">
      <c r="A27" s="602"/>
      <c r="B27" s="607"/>
      <c r="C27" s="602"/>
      <c r="D27" s="231" t="s">
        <v>271</v>
      </c>
      <c r="E27" s="270">
        <v>2</v>
      </c>
    </row>
    <row r="28" spans="1:8" ht="19.5" customHeight="1" x14ac:dyDescent="0.25">
      <c r="A28" s="602"/>
      <c r="B28" s="607"/>
      <c r="C28" s="602"/>
      <c r="D28" s="229" t="s">
        <v>150</v>
      </c>
      <c r="E28" s="270">
        <v>2</v>
      </c>
    </row>
    <row r="29" spans="1:8" ht="15.75" customHeight="1" x14ac:dyDescent="0.25">
      <c r="A29" s="602"/>
      <c r="B29" s="607"/>
      <c r="C29" s="602"/>
      <c r="D29" s="229" t="s">
        <v>21</v>
      </c>
      <c r="E29" s="270">
        <v>1</v>
      </c>
    </row>
    <row r="30" spans="1:8" x14ac:dyDescent="0.25">
      <c r="A30" s="602"/>
      <c r="B30" s="607"/>
      <c r="C30" s="602"/>
      <c r="D30" s="229" t="s">
        <v>208</v>
      </c>
      <c r="E30" s="270">
        <v>1</v>
      </c>
    </row>
    <row r="31" spans="1:8" x14ac:dyDescent="0.25">
      <c r="A31" s="602"/>
      <c r="B31" s="607"/>
      <c r="C31" s="602"/>
      <c r="D31" s="229" t="s">
        <v>210</v>
      </c>
      <c r="E31" s="270">
        <v>1</v>
      </c>
    </row>
    <row r="32" spans="1:8" ht="19.5" customHeight="1" x14ac:dyDescent="0.25">
      <c r="A32" s="602"/>
      <c r="B32" s="607"/>
      <c r="C32" s="602"/>
      <c r="D32" s="229" t="s">
        <v>27</v>
      </c>
      <c r="E32" s="270">
        <v>1</v>
      </c>
    </row>
    <row r="33" spans="1:6" ht="15.75" customHeight="1" x14ac:dyDescent="0.25">
      <c r="A33" s="602"/>
      <c r="B33" s="607"/>
      <c r="C33" s="602"/>
      <c r="D33" s="229" t="s">
        <v>28</v>
      </c>
      <c r="E33" s="270">
        <v>1</v>
      </c>
    </row>
    <row r="34" spans="1:6" x14ac:dyDescent="0.25">
      <c r="A34" s="602"/>
      <c r="B34" s="607"/>
      <c r="C34" s="602"/>
      <c r="D34" s="229" t="s">
        <v>252</v>
      </c>
      <c r="E34" s="270">
        <v>1</v>
      </c>
    </row>
    <row r="35" spans="1:6" x14ac:dyDescent="0.25">
      <c r="A35" s="602"/>
      <c r="B35" s="607"/>
      <c r="C35" s="602"/>
      <c r="D35" s="229" t="s">
        <v>17</v>
      </c>
      <c r="E35" s="270">
        <v>3</v>
      </c>
    </row>
    <row r="36" spans="1:6" x14ac:dyDescent="0.25">
      <c r="A36" s="603"/>
      <c r="B36" s="230"/>
      <c r="C36" s="603"/>
      <c r="D36" s="229" t="s">
        <v>15</v>
      </c>
      <c r="E36" s="270">
        <v>2</v>
      </c>
    </row>
    <row r="37" spans="1:6" s="211" customFormat="1" ht="15.75" customHeight="1" x14ac:dyDescent="0.25">
      <c r="A37" s="401"/>
      <c r="B37" s="402"/>
      <c r="C37" s="232">
        <v>1</v>
      </c>
      <c r="D37" s="232">
        <v>13</v>
      </c>
      <c r="E37" s="232">
        <f>SUM(E24:E36)</f>
        <v>25</v>
      </c>
    </row>
    <row r="38" spans="1:6" s="4" customFormat="1" x14ac:dyDescent="0.25">
      <c r="A38" s="491" t="s">
        <v>34</v>
      </c>
      <c r="B38" s="492"/>
      <c r="C38" s="492"/>
      <c r="D38" s="492"/>
      <c r="E38" s="493"/>
    </row>
    <row r="39" spans="1:6" s="9" customFormat="1" ht="15.75" customHeight="1" x14ac:dyDescent="0.25">
      <c r="A39" s="506">
        <v>7</v>
      </c>
      <c r="B39" s="597">
        <v>15</v>
      </c>
      <c r="C39" s="506" t="s">
        <v>291</v>
      </c>
      <c r="D39" s="3" t="s">
        <v>450</v>
      </c>
      <c r="E39" s="26">
        <v>9</v>
      </c>
    </row>
    <row r="40" spans="1:6" s="9" customFormat="1" x14ac:dyDescent="0.25">
      <c r="A40" s="507"/>
      <c r="B40" s="598"/>
      <c r="C40" s="507"/>
      <c r="D40" s="3" t="s">
        <v>289</v>
      </c>
      <c r="E40" s="26">
        <v>7</v>
      </c>
    </row>
    <row r="41" spans="1:6" s="9" customFormat="1" ht="31.5" x14ac:dyDescent="0.25">
      <c r="A41" s="507"/>
      <c r="B41" s="598"/>
      <c r="C41" s="507"/>
      <c r="D41" s="3" t="s">
        <v>367</v>
      </c>
      <c r="E41" s="26">
        <v>7</v>
      </c>
    </row>
    <row r="42" spans="1:6" s="9" customFormat="1" x14ac:dyDescent="0.25">
      <c r="A42" s="507"/>
      <c r="B42" s="598"/>
      <c r="C42" s="507"/>
      <c r="D42" s="3" t="s">
        <v>291</v>
      </c>
      <c r="E42" s="26">
        <v>11</v>
      </c>
    </row>
    <row r="43" spans="1:6" s="9" customFormat="1" ht="31.5" x14ac:dyDescent="0.25">
      <c r="A43" s="507"/>
      <c r="B43" s="598"/>
      <c r="C43" s="507"/>
      <c r="D43" s="3" t="s">
        <v>451</v>
      </c>
      <c r="E43" s="26">
        <v>2</v>
      </c>
    </row>
    <row r="44" spans="1:6" s="9" customFormat="1" x14ac:dyDescent="0.25">
      <c r="A44" s="507"/>
      <c r="B44" s="598"/>
      <c r="C44" s="507"/>
      <c r="D44" s="3" t="s">
        <v>35</v>
      </c>
      <c r="E44" s="26">
        <v>1</v>
      </c>
    </row>
    <row r="45" spans="1:6" s="9" customFormat="1" x14ac:dyDescent="0.25">
      <c r="A45" s="507"/>
      <c r="B45" s="598"/>
      <c r="C45" s="507"/>
      <c r="D45" s="3" t="s">
        <v>85</v>
      </c>
      <c r="E45" s="26">
        <v>1</v>
      </c>
    </row>
    <row r="46" spans="1:6" s="9" customFormat="1" x14ac:dyDescent="0.25">
      <c r="A46" s="507"/>
      <c r="B46" s="598"/>
      <c r="C46" s="507"/>
      <c r="D46" s="3" t="s">
        <v>73</v>
      </c>
      <c r="E46" s="26">
        <v>3</v>
      </c>
    </row>
    <row r="47" spans="1:6" s="9" customFormat="1" ht="31.5" x14ac:dyDescent="0.25">
      <c r="A47" s="507"/>
      <c r="B47" s="598"/>
      <c r="C47" s="507"/>
      <c r="D47" s="184" t="s">
        <v>212</v>
      </c>
      <c r="E47" s="233">
        <v>12</v>
      </c>
    </row>
    <row r="48" spans="1:6" s="9" customFormat="1" x14ac:dyDescent="0.25">
      <c r="A48" s="507"/>
      <c r="B48" s="598"/>
      <c r="C48" s="507"/>
      <c r="D48" s="60" t="s">
        <v>236</v>
      </c>
      <c r="E48" s="26">
        <v>3</v>
      </c>
      <c r="F48" s="60"/>
    </row>
    <row r="49" spans="1:256" s="4" customFormat="1" x14ac:dyDescent="0.25">
      <c r="A49" s="403"/>
      <c r="B49" s="404"/>
      <c r="C49" s="27">
        <v>1</v>
      </c>
      <c r="D49" s="234">
        <v>10</v>
      </c>
      <c r="E49" s="291">
        <f>SUM(E39:E48)</f>
        <v>56</v>
      </c>
    </row>
    <row r="50" spans="1:256" ht="19.5" customHeight="1" x14ac:dyDescent="0.25">
      <c r="A50" s="585" t="s">
        <v>277</v>
      </c>
      <c r="B50" s="586"/>
      <c r="C50" s="586"/>
      <c r="D50" s="586"/>
      <c r="E50" s="587"/>
    </row>
    <row r="51" spans="1:256" ht="15.75" customHeight="1" x14ac:dyDescent="0.25">
      <c r="A51" s="146">
        <v>8</v>
      </c>
      <c r="B51" s="104">
        <v>16</v>
      </c>
      <c r="C51" s="197" t="s">
        <v>93</v>
      </c>
      <c r="D51" s="52" t="s">
        <v>63</v>
      </c>
      <c r="E51" s="82">
        <v>2</v>
      </c>
    </row>
    <row r="52" spans="1:256" x14ac:dyDescent="0.25">
      <c r="A52" s="399"/>
      <c r="B52" s="400"/>
      <c r="C52" s="84">
        <v>1</v>
      </c>
      <c r="D52" s="84">
        <v>1</v>
      </c>
      <c r="E52" s="84">
        <f>SUM(E51:E51)</f>
        <v>2</v>
      </c>
      <c r="F52" s="85"/>
      <c r="G52" s="85"/>
      <c r="H52" s="85"/>
    </row>
    <row r="53" spans="1:256" s="4" customFormat="1" x14ac:dyDescent="0.25">
      <c r="A53" s="491" t="s">
        <v>193</v>
      </c>
      <c r="B53" s="492"/>
      <c r="C53" s="492"/>
      <c r="D53" s="492"/>
      <c r="E53" s="493"/>
    </row>
    <row r="54" spans="1:256" s="4" customFormat="1" ht="15.75" customHeight="1" x14ac:dyDescent="0.25">
      <c r="A54" s="39">
        <v>9</v>
      </c>
      <c r="B54" s="235">
        <v>17</v>
      </c>
      <c r="C54" s="177" t="s">
        <v>114</v>
      </c>
      <c r="D54" s="12" t="s">
        <v>201</v>
      </c>
      <c r="E54" s="292">
        <v>3</v>
      </c>
    </row>
    <row r="55" spans="1:256" s="4" customFormat="1" x14ac:dyDescent="0.25">
      <c r="A55" s="403"/>
      <c r="B55" s="404"/>
      <c r="C55" s="27">
        <v>1</v>
      </c>
      <c r="D55" s="5">
        <v>3</v>
      </c>
      <c r="E55" s="293">
        <v>3</v>
      </c>
    </row>
    <row r="56" spans="1:256" ht="19.5" customHeight="1" x14ac:dyDescent="0.25">
      <c r="A56" s="580" t="s">
        <v>38</v>
      </c>
      <c r="B56" s="580"/>
      <c r="C56" s="580"/>
      <c r="D56" s="580"/>
      <c r="E56" s="580"/>
    </row>
    <row r="57" spans="1:256" ht="15.75" customHeight="1" x14ac:dyDescent="0.25">
      <c r="A57" s="581">
        <v>10</v>
      </c>
      <c r="B57" s="593">
        <v>18</v>
      </c>
      <c r="C57" s="591" t="s">
        <v>178</v>
      </c>
      <c r="D57" s="11" t="s">
        <v>178</v>
      </c>
      <c r="E57" s="82">
        <v>1</v>
      </c>
    </row>
    <row r="58" spans="1:256" x14ac:dyDescent="0.25">
      <c r="A58" s="582"/>
      <c r="B58" s="594"/>
      <c r="C58" s="592"/>
      <c r="D58" s="11" t="s">
        <v>368</v>
      </c>
      <c r="E58" s="82">
        <v>2</v>
      </c>
    </row>
    <row r="59" spans="1:256" x14ac:dyDescent="0.25">
      <c r="A59" s="582"/>
      <c r="B59" s="594"/>
      <c r="C59" s="592"/>
      <c r="D59" s="121" t="s">
        <v>40</v>
      </c>
      <c r="E59" s="82">
        <v>1</v>
      </c>
    </row>
    <row r="60" spans="1:256" x14ac:dyDescent="0.25">
      <c r="A60" s="399"/>
      <c r="B60" s="400"/>
      <c r="C60" s="84">
        <v>1</v>
      </c>
      <c r="D60" s="84">
        <v>3</v>
      </c>
      <c r="E60" s="84">
        <f>SUM(E57:E59)</f>
        <v>4</v>
      </c>
    </row>
    <row r="61" spans="1:256" customFormat="1" x14ac:dyDescent="0.25">
      <c r="A61" s="575" t="s">
        <v>46</v>
      </c>
      <c r="B61" s="575"/>
      <c r="C61" s="575"/>
      <c r="D61" s="575"/>
      <c r="E61" s="575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customFormat="1" ht="18.75" customHeight="1" x14ac:dyDescent="0.25">
      <c r="A62" s="576">
        <v>11</v>
      </c>
      <c r="B62" s="578">
        <v>19</v>
      </c>
      <c r="C62" s="576" t="s">
        <v>222</v>
      </c>
      <c r="D62" s="160" t="s">
        <v>273</v>
      </c>
      <c r="E62" s="294">
        <v>1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s="4" customFormat="1" x14ac:dyDescent="0.25">
      <c r="A63" s="577"/>
      <c r="B63" s="579"/>
      <c r="C63" s="577"/>
      <c r="D63" s="38" t="s">
        <v>203</v>
      </c>
      <c r="E63" s="279">
        <v>3</v>
      </c>
    </row>
    <row r="64" spans="1:256" x14ac:dyDescent="0.25">
      <c r="A64" s="399"/>
      <c r="B64" s="400"/>
      <c r="C64" s="84">
        <v>1</v>
      </c>
      <c r="D64" s="84">
        <v>2</v>
      </c>
      <c r="E64" s="84">
        <v>4</v>
      </c>
    </row>
    <row r="65" spans="1:8" ht="15.75" customHeight="1" x14ac:dyDescent="0.25">
      <c r="A65" s="491" t="s">
        <v>47</v>
      </c>
      <c r="B65" s="492"/>
      <c r="C65" s="492"/>
      <c r="D65" s="492"/>
      <c r="E65" s="493"/>
    </row>
    <row r="66" spans="1:8" x14ac:dyDescent="0.25">
      <c r="A66" s="55">
        <v>12</v>
      </c>
      <c r="B66" s="56">
        <v>22</v>
      </c>
      <c r="C66" s="595" t="s">
        <v>473</v>
      </c>
      <c r="D66" s="103" t="s">
        <v>452</v>
      </c>
      <c r="E66" s="35">
        <v>1</v>
      </c>
    </row>
    <row r="67" spans="1:8" x14ac:dyDescent="0.25">
      <c r="A67" s="57"/>
      <c r="B67" s="143"/>
      <c r="C67" s="596"/>
      <c r="D67" s="103" t="s">
        <v>412</v>
      </c>
      <c r="E67" s="35">
        <v>3</v>
      </c>
    </row>
    <row r="68" spans="1:8" x14ac:dyDescent="0.25">
      <c r="A68" s="57"/>
      <c r="B68" s="143"/>
      <c r="C68" s="596"/>
      <c r="D68" s="103" t="s">
        <v>453</v>
      </c>
      <c r="E68" s="35">
        <v>2</v>
      </c>
      <c r="F68" s="85"/>
      <c r="G68" s="85"/>
      <c r="H68" s="85"/>
    </row>
    <row r="69" spans="1:8" ht="19.5" customHeight="1" x14ac:dyDescent="0.25">
      <c r="A69" s="57"/>
      <c r="B69" s="143"/>
      <c r="C69" s="596"/>
      <c r="D69" s="103" t="s">
        <v>454</v>
      </c>
      <c r="E69" s="35">
        <v>1</v>
      </c>
    </row>
    <row r="70" spans="1:8" x14ac:dyDescent="0.25">
      <c r="A70" s="405"/>
      <c r="B70" s="406"/>
      <c r="C70" s="58">
        <v>1</v>
      </c>
      <c r="D70" s="58">
        <v>9</v>
      </c>
      <c r="E70" s="295">
        <f>SUM(E66:E69)</f>
        <v>7</v>
      </c>
    </row>
    <row r="71" spans="1:8" ht="19.5" customHeight="1" x14ac:dyDescent="0.25">
      <c r="A71" s="585" t="s">
        <v>50</v>
      </c>
      <c r="B71" s="586"/>
      <c r="C71" s="586"/>
      <c r="D71" s="586"/>
      <c r="E71" s="587"/>
    </row>
    <row r="72" spans="1:8" ht="33" customHeight="1" x14ac:dyDescent="0.25">
      <c r="A72" s="581">
        <v>13</v>
      </c>
      <c r="B72" s="104">
        <v>24</v>
      </c>
      <c r="C72" s="583" t="s">
        <v>275</v>
      </c>
      <c r="D72" s="588" t="s">
        <v>257</v>
      </c>
      <c r="E72" s="581">
        <v>2</v>
      </c>
    </row>
    <row r="73" spans="1:8" x14ac:dyDescent="0.25">
      <c r="A73" s="582"/>
      <c r="B73" s="115"/>
      <c r="C73" s="584"/>
      <c r="D73" s="589"/>
      <c r="E73" s="590"/>
    </row>
    <row r="74" spans="1:8" x14ac:dyDescent="0.25">
      <c r="A74" s="399"/>
      <c r="B74" s="400"/>
      <c r="C74" s="84">
        <v>1</v>
      </c>
      <c r="D74" s="84">
        <v>1</v>
      </c>
      <c r="E74" s="84">
        <f>SUM(E72:E73)</f>
        <v>2</v>
      </c>
      <c r="F74" s="85"/>
      <c r="G74" s="85"/>
      <c r="H74" s="85"/>
    </row>
    <row r="75" spans="1:8" ht="19.5" customHeight="1" x14ac:dyDescent="0.25">
      <c r="A75" s="580" t="s">
        <v>52</v>
      </c>
      <c r="B75" s="580"/>
      <c r="C75" s="580"/>
      <c r="D75" s="580"/>
      <c r="E75" s="580"/>
    </row>
    <row r="76" spans="1:8" x14ac:dyDescent="0.25">
      <c r="A76" s="581">
        <v>14</v>
      </c>
      <c r="B76" s="104">
        <v>26</v>
      </c>
      <c r="C76" s="583" t="s">
        <v>303</v>
      </c>
      <c r="D76" s="52" t="s">
        <v>288</v>
      </c>
      <c r="E76" s="82">
        <v>1</v>
      </c>
    </row>
    <row r="77" spans="1:8" x14ac:dyDescent="0.25">
      <c r="A77" s="582"/>
      <c r="B77" s="115"/>
      <c r="C77" s="584"/>
      <c r="D77" s="52" t="s">
        <v>369</v>
      </c>
      <c r="E77" s="82">
        <v>2</v>
      </c>
    </row>
    <row r="78" spans="1:8" x14ac:dyDescent="0.25">
      <c r="A78" s="399"/>
      <c r="B78" s="400"/>
      <c r="C78" s="84">
        <v>1</v>
      </c>
      <c r="D78" s="84">
        <v>2</v>
      </c>
      <c r="E78" s="84">
        <f>SUM(E76:E77)</f>
        <v>3</v>
      </c>
      <c r="F78" s="85"/>
      <c r="G78" s="85"/>
      <c r="H78" s="85"/>
    </row>
    <row r="79" spans="1:8" s="7" customFormat="1" ht="15.75" customHeight="1" x14ac:dyDescent="0.25">
      <c r="A79" s="491" t="s">
        <v>53</v>
      </c>
      <c r="B79" s="492"/>
      <c r="C79" s="492"/>
      <c r="D79" s="492"/>
      <c r="E79" s="493"/>
    </row>
    <row r="80" spans="1:8" s="7" customFormat="1" ht="15.75" customHeight="1" x14ac:dyDescent="0.25">
      <c r="A80" s="494">
        <v>15</v>
      </c>
      <c r="B80" s="518">
        <v>27</v>
      </c>
      <c r="C80" s="494" t="s">
        <v>446</v>
      </c>
      <c r="D80" s="38" t="s">
        <v>455</v>
      </c>
      <c r="E80" s="277">
        <v>1</v>
      </c>
      <c r="F80" s="162"/>
    </row>
    <row r="81" spans="1:10" s="7" customFormat="1" ht="15.75" customHeight="1" x14ac:dyDescent="0.25">
      <c r="A81" s="495"/>
      <c r="B81" s="514"/>
      <c r="C81" s="495"/>
      <c r="D81" s="38" t="s">
        <v>456</v>
      </c>
      <c r="E81" s="277">
        <v>1</v>
      </c>
      <c r="F81" s="162"/>
    </row>
    <row r="82" spans="1:10" s="7" customFormat="1" x14ac:dyDescent="0.25">
      <c r="A82" s="495"/>
      <c r="B82" s="514"/>
      <c r="C82" s="495"/>
      <c r="D82" s="38" t="s">
        <v>447</v>
      </c>
      <c r="E82" s="277">
        <v>4</v>
      </c>
      <c r="F82" s="162"/>
    </row>
    <row r="83" spans="1:10" s="4" customFormat="1" ht="15" customHeight="1" x14ac:dyDescent="0.25">
      <c r="A83" s="50"/>
      <c r="B83" s="116"/>
      <c r="C83" s="27">
        <v>1</v>
      </c>
      <c r="D83" s="27">
        <v>3</v>
      </c>
      <c r="E83" s="84">
        <f>SUM(E80:E82)</f>
        <v>6</v>
      </c>
      <c r="F83" s="54"/>
      <c r="G83" s="54"/>
      <c r="H83" s="54"/>
    </row>
    <row r="84" spans="1:10" s="374" customFormat="1" x14ac:dyDescent="0.25">
      <c r="A84" s="585" t="s">
        <v>54</v>
      </c>
      <c r="B84" s="586"/>
      <c r="C84" s="586"/>
      <c r="D84" s="586"/>
      <c r="E84" s="587"/>
    </row>
    <row r="85" spans="1:10" s="374" customFormat="1" ht="16.5" customHeight="1" x14ac:dyDescent="0.25">
      <c r="A85" s="146">
        <v>16</v>
      </c>
      <c r="B85" s="290">
        <v>32</v>
      </c>
      <c r="C85" s="608" t="s">
        <v>676</v>
      </c>
      <c r="D85" s="103" t="s">
        <v>677</v>
      </c>
      <c r="E85" s="82">
        <v>2</v>
      </c>
      <c r="F85" s="85"/>
      <c r="G85" s="85"/>
      <c r="H85" s="81"/>
      <c r="I85" s="81"/>
      <c r="J85" s="81"/>
    </row>
    <row r="86" spans="1:10" s="374" customFormat="1" ht="16.5" customHeight="1" x14ac:dyDescent="0.25">
      <c r="A86" s="147"/>
      <c r="B86" s="288"/>
      <c r="C86" s="609"/>
      <c r="D86" s="103" t="s">
        <v>678</v>
      </c>
      <c r="E86" s="279">
        <v>3</v>
      </c>
      <c r="F86" s="85"/>
      <c r="G86" s="85"/>
      <c r="H86" s="81"/>
      <c r="I86" s="81"/>
      <c r="J86" s="81"/>
    </row>
    <row r="87" spans="1:10" s="374" customFormat="1" ht="16.5" customHeight="1" x14ac:dyDescent="0.25">
      <c r="A87" s="147"/>
      <c r="B87" s="288"/>
      <c r="C87" s="609"/>
      <c r="D87" s="103" t="s">
        <v>679</v>
      </c>
      <c r="E87" s="279">
        <v>8</v>
      </c>
      <c r="F87" s="85"/>
      <c r="G87" s="85"/>
      <c r="H87" s="81"/>
      <c r="I87" s="81"/>
      <c r="J87" s="81"/>
    </row>
    <row r="88" spans="1:10" s="374" customFormat="1" ht="16.5" customHeight="1" x14ac:dyDescent="0.25">
      <c r="A88" s="147"/>
      <c r="B88" s="115"/>
      <c r="C88" s="609"/>
      <c r="D88" s="375" t="s">
        <v>680</v>
      </c>
      <c r="E88" s="277">
        <v>11</v>
      </c>
      <c r="F88" s="85"/>
      <c r="G88" s="85"/>
      <c r="H88" s="81"/>
      <c r="I88" s="81"/>
      <c r="J88" s="81"/>
    </row>
    <row r="89" spans="1:10" s="374" customFormat="1" ht="16.5" customHeight="1" x14ac:dyDescent="0.25">
      <c r="A89" s="147"/>
      <c r="B89" s="115"/>
      <c r="C89" s="610"/>
      <c r="D89" s="363" t="s">
        <v>878</v>
      </c>
      <c r="E89" s="277">
        <v>1</v>
      </c>
      <c r="F89" s="85"/>
      <c r="G89" s="85"/>
      <c r="H89" s="81"/>
      <c r="I89" s="81"/>
      <c r="J89" s="81"/>
    </row>
    <row r="90" spans="1:10" s="374" customFormat="1" ht="18.75" customHeight="1" x14ac:dyDescent="0.25">
      <c r="A90" s="50"/>
      <c r="B90" s="116"/>
      <c r="C90" s="27">
        <v>1</v>
      </c>
      <c r="D90" s="27">
        <v>4</v>
      </c>
      <c r="E90" s="27">
        <f>SUM(E85:E89)</f>
        <v>25</v>
      </c>
      <c r="F90" s="81"/>
      <c r="G90" s="81"/>
      <c r="H90" s="81"/>
      <c r="I90" s="81"/>
      <c r="J90" s="81"/>
    </row>
    <row r="91" spans="1:10" ht="18.75" customHeight="1" x14ac:dyDescent="0.25">
      <c r="A91" s="520">
        <v>17</v>
      </c>
      <c r="B91" s="515">
        <v>36</v>
      </c>
      <c r="C91" s="520" t="s">
        <v>681</v>
      </c>
      <c r="D91" s="18" t="s">
        <v>682</v>
      </c>
      <c r="E91" s="29">
        <v>4</v>
      </c>
    </row>
    <row r="92" spans="1:10" ht="18.75" customHeight="1" x14ac:dyDescent="0.25">
      <c r="A92" s="521"/>
      <c r="B92" s="516"/>
      <c r="C92" s="521"/>
      <c r="D92" s="18" t="s">
        <v>683</v>
      </c>
      <c r="E92" s="29">
        <v>1</v>
      </c>
    </row>
    <row r="93" spans="1:10" ht="18.75" customHeight="1" x14ac:dyDescent="0.25">
      <c r="A93" s="521"/>
      <c r="B93" s="516"/>
      <c r="C93" s="521"/>
      <c r="D93" s="18" t="s">
        <v>684</v>
      </c>
      <c r="E93" s="29">
        <v>4</v>
      </c>
    </row>
    <row r="94" spans="1:10" ht="18.75" customHeight="1" x14ac:dyDescent="0.25">
      <c r="A94" s="521"/>
      <c r="B94" s="516"/>
      <c r="C94" s="521"/>
      <c r="D94" s="18" t="s">
        <v>685</v>
      </c>
      <c r="E94" s="29">
        <v>4</v>
      </c>
    </row>
    <row r="95" spans="1:10" ht="18.75" customHeight="1" x14ac:dyDescent="0.25">
      <c r="A95" s="521"/>
      <c r="B95" s="516"/>
      <c r="C95" s="521"/>
      <c r="D95" s="18" t="s">
        <v>686</v>
      </c>
      <c r="E95" s="29">
        <v>1</v>
      </c>
    </row>
    <row r="96" spans="1:10" ht="18.75" customHeight="1" x14ac:dyDescent="0.25">
      <c r="A96" s="554"/>
      <c r="B96" s="517"/>
      <c r="C96" s="554"/>
      <c r="D96" s="18" t="s">
        <v>687</v>
      </c>
      <c r="E96" s="29">
        <v>7</v>
      </c>
    </row>
    <row r="97" spans="1:5" ht="18.75" customHeight="1" x14ac:dyDescent="0.25">
      <c r="A97" s="50"/>
      <c r="B97" s="116"/>
      <c r="C97" s="27">
        <v>1</v>
      </c>
      <c r="D97" s="27">
        <v>6</v>
      </c>
      <c r="E97" s="27">
        <f>SUM(E91:E96)</f>
        <v>21</v>
      </c>
    </row>
    <row r="98" spans="1:5" ht="18.75" customHeight="1" x14ac:dyDescent="0.25">
      <c r="A98" s="520">
        <v>18</v>
      </c>
      <c r="B98" s="515">
        <v>39</v>
      </c>
      <c r="C98" s="608" t="s">
        <v>879</v>
      </c>
      <c r="D98" s="18" t="s">
        <v>880</v>
      </c>
      <c r="E98" s="29">
        <v>4</v>
      </c>
    </row>
    <row r="99" spans="1:5" ht="18.75" customHeight="1" x14ac:dyDescent="0.25">
      <c r="A99" s="521"/>
      <c r="B99" s="516"/>
      <c r="C99" s="609"/>
      <c r="D99" s="18" t="s">
        <v>705</v>
      </c>
      <c r="E99" s="29">
        <v>3</v>
      </c>
    </row>
    <row r="100" spans="1:5" ht="18.75" customHeight="1" x14ac:dyDescent="0.25">
      <c r="A100" s="521"/>
      <c r="B100" s="516"/>
      <c r="C100" s="609"/>
      <c r="D100" s="18" t="s">
        <v>319</v>
      </c>
      <c r="E100" s="29">
        <v>5</v>
      </c>
    </row>
    <row r="101" spans="1:5" ht="18.75" customHeight="1" x14ac:dyDescent="0.25">
      <c r="A101" s="521"/>
      <c r="B101" s="516"/>
      <c r="C101" s="609"/>
      <c r="D101" s="18" t="s">
        <v>881</v>
      </c>
      <c r="E101" s="29">
        <v>4</v>
      </c>
    </row>
    <row r="102" spans="1:5" ht="18.75" customHeight="1" x14ac:dyDescent="0.25">
      <c r="A102" s="521"/>
      <c r="B102" s="516"/>
      <c r="C102" s="609"/>
      <c r="D102" s="18" t="s">
        <v>818</v>
      </c>
      <c r="E102" s="29">
        <v>4</v>
      </c>
    </row>
    <row r="103" spans="1:5" ht="18.75" customHeight="1" x14ac:dyDescent="0.25">
      <c r="A103" s="521"/>
      <c r="B103" s="516"/>
      <c r="C103" s="609"/>
      <c r="D103" s="18" t="s">
        <v>882</v>
      </c>
      <c r="E103" s="29">
        <v>1</v>
      </c>
    </row>
    <row r="104" spans="1:5" ht="18.75" customHeight="1" x14ac:dyDescent="0.25">
      <c r="A104" s="521"/>
      <c r="B104" s="516"/>
      <c r="C104" s="609"/>
      <c r="D104" s="18" t="s">
        <v>311</v>
      </c>
      <c r="E104" s="29">
        <v>1</v>
      </c>
    </row>
    <row r="105" spans="1:5" ht="18.75" customHeight="1" x14ac:dyDescent="0.25">
      <c r="A105" s="521"/>
      <c r="B105" s="516"/>
      <c r="C105" s="609"/>
      <c r="D105" s="18" t="s">
        <v>625</v>
      </c>
      <c r="E105" s="29">
        <v>2</v>
      </c>
    </row>
    <row r="106" spans="1:5" ht="18.75" customHeight="1" x14ac:dyDescent="0.25">
      <c r="A106" s="50"/>
      <c r="B106" s="116"/>
      <c r="C106" s="27">
        <v>1</v>
      </c>
      <c r="D106" s="27">
        <v>8</v>
      </c>
      <c r="E106" s="27">
        <f>SUM(E98:E105)</f>
        <v>24</v>
      </c>
    </row>
    <row r="107" spans="1:5" ht="18.75" customHeight="1" x14ac:dyDescent="0.25">
      <c r="A107" s="520">
        <v>18</v>
      </c>
      <c r="B107" s="515">
        <v>39</v>
      </c>
      <c r="C107" s="608" t="s">
        <v>688</v>
      </c>
      <c r="D107" s="18" t="s">
        <v>652</v>
      </c>
      <c r="E107" s="29">
        <v>2</v>
      </c>
    </row>
    <row r="108" spans="1:5" ht="18.75" customHeight="1" x14ac:dyDescent="0.25">
      <c r="A108" s="521"/>
      <c r="B108" s="516"/>
      <c r="C108" s="609"/>
      <c r="D108" s="18" t="s">
        <v>585</v>
      </c>
      <c r="E108" s="29">
        <v>1</v>
      </c>
    </row>
    <row r="109" spans="1:5" ht="18.75" customHeight="1" x14ac:dyDescent="0.25">
      <c r="A109" s="521"/>
      <c r="B109" s="516"/>
      <c r="C109" s="609"/>
      <c r="D109" s="18" t="s">
        <v>689</v>
      </c>
      <c r="E109" s="29">
        <v>1</v>
      </c>
    </row>
    <row r="110" spans="1:5" ht="18.75" customHeight="1" x14ac:dyDescent="0.25">
      <c r="A110" s="521"/>
      <c r="B110" s="516"/>
      <c r="C110" s="609"/>
      <c r="D110" s="18" t="s">
        <v>586</v>
      </c>
      <c r="E110" s="29">
        <v>6</v>
      </c>
    </row>
    <row r="111" spans="1:5" ht="18.75" customHeight="1" x14ac:dyDescent="0.25">
      <c r="A111" s="521"/>
      <c r="B111" s="516"/>
      <c r="C111" s="609"/>
      <c r="D111" s="18" t="s">
        <v>690</v>
      </c>
      <c r="E111" s="29">
        <v>1</v>
      </c>
    </row>
    <row r="112" spans="1:5" ht="18.75" customHeight="1" x14ac:dyDescent="0.25">
      <c r="A112" s="521"/>
      <c r="B112" s="516"/>
      <c r="C112" s="609"/>
      <c r="D112" s="18" t="s">
        <v>691</v>
      </c>
      <c r="E112" s="29">
        <v>1</v>
      </c>
    </row>
    <row r="113" spans="1:10" ht="18.75" customHeight="1" x14ac:dyDescent="0.25">
      <c r="A113" s="521"/>
      <c r="B113" s="516"/>
      <c r="C113" s="609"/>
      <c r="D113" s="18" t="s">
        <v>309</v>
      </c>
      <c r="E113" s="29">
        <v>1</v>
      </c>
    </row>
    <row r="114" spans="1:10" ht="18.75" customHeight="1" x14ac:dyDescent="0.25">
      <c r="A114" s="521"/>
      <c r="B114" s="516"/>
      <c r="C114" s="609"/>
      <c r="D114" s="18" t="s">
        <v>692</v>
      </c>
      <c r="E114" s="29">
        <v>2</v>
      </c>
    </row>
    <row r="115" spans="1:10" ht="18.75" customHeight="1" x14ac:dyDescent="0.25">
      <c r="A115" s="521"/>
      <c r="B115" s="516"/>
      <c r="C115" s="609"/>
      <c r="D115" s="52" t="s">
        <v>693</v>
      </c>
      <c r="E115" s="29">
        <v>3</v>
      </c>
    </row>
    <row r="116" spans="1:10" ht="18.75" customHeight="1" x14ac:dyDescent="0.25">
      <c r="A116" s="521"/>
      <c r="B116" s="516"/>
      <c r="C116" s="609"/>
      <c r="D116" s="52" t="s">
        <v>694</v>
      </c>
      <c r="E116" s="29">
        <v>3</v>
      </c>
    </row>
    <row r="117" spans="1:10" ht="18.75" customHeight="1" x14ac:dyDescent="0.25">
      <c r="A117" s="554"/>
      <c r="B117" s="517"/>
      <c r="C117" s="610"/>
      <c r="D117" s="52" t="s">
        <v>644</v>
      </c>
      <c r="E117" s="29">
        <v>2</v>
      </c>
    </row>
    <row r="118" spans="1:10" ht="18.75" customHeight="1" x14ac:dyDescent="0.25">
      <c r="A118" s="50"/>
      <c r="B118" s="116"/>
      <c r="C118" s="27">
        <v>1</v>
      </c>
      <c r="D118" s="27">
        <v>11</v>
      </c>
      <c r="E118" s="27">
        <f>SUM(E107:E117)</f>
        <v>23</v>
      </c>
    </row>
    <row r="119" spans="1:10" s="374" customFormat="1" ht="16.5" customHeight="1" x14ac:dyDescent="0.25">
      <c r="A119" s="147">
        <v>19</v>
      </c>
      <c r="B119" s="115">
        <v>40</v>
      </c>
      <c r="C119" s="608" t="s">
        <v>695</v>
      </c>
      <c r="D119" s="103" t="s">
        <v>696</v>
      </c>
      <c r="E119" s="277">
        <v>2</v>
      </c>
      <c r="F119" s="85"/>
      <c r="G119" s="85"/>
      <c r="H119" s="81"/>
      <c r="I119" s="81"/>
      <c r="J119" s="81"/>
    </row>
    <row r="120" spans="1:10" s="374" customFormat="1" ht="16.5" customHeight="1" x14ac:dyDescent="0.25">
      <c r="A120" s="147"/>
      <c r="B120" s="115"/>
      <c r="C120" s="609"/>
      <c r="D120" s="103" t="s">
        <v>697</v>
      </c>
      <c r="E120" s="279">
        <v>1</v>
      </c>
      <c r="F120" s="85"/>
      <c r="G120" s="85"/>
      <c r="H120" s="81"/>
      <c r="I120" s="81"/>
      <c r="J120" s="81"/>
    </row>
    <row r="121" spans="1:10" s="374" customFormat="1" ht="16.5" customHeight="1" x14ac:dyDescent="0.25">
      <c r="A121" s="147"/>
      <c r="B121" s="115"/>
      <c r="C121" s="609"/>
      <c r="D121" s="103" t="s">
        <v>698</v>
      </c>
      <c r="E121" s="277">
        <v>2</v>
      </c>
      <c r="F121" s="85"/>
      <c r="G121" s="85"/>
      <c r="H121" s="81"/>
      <c r="I121" s="81"/>
      <c r="J121" s="81"/>
    </row>
    <row r="122" spans="1:10" s="374" customFormat="1" ht="16.5" customHeight="1" x14ac:dyDescent="0.25">
      <c r="A122" s="147"/>
      <c r="B122" s="115"/>
      <c r="C122" s="609"/>
      <c r="D122" s="103" t="s">
        <v>699</v>
      </c>
      <c r="E122" s="279">
        <v>3</v>
      </c>
      <c r="F122" s="85"/>
      <c r="G122" s="85"/>
      <c r="H122" s="81"/>
      <c r="I122" s="81"/>
      <c r="J122" s="81"/>
    </row>
    <row r="123" spans="1:10" s="374" customFormat="1" x14ac:dyDescent="0.25">
      <c r="A123" s="147"/>
      <c r="B123" s="115"/>
      <c r="C123" s="609"/>
      <c r="D123" s="103" t="s">
        <v>700</v>
      </c>
      <c r="E123" s="279">
        <v>3</v>
      </c>
      <c r="F123" s="81"/>
      <c r="G123" s="81"/>
      <c r="H123" s="81"/>
      <c r="I123" s="81"/>
      <c r="J123" s="81"/>
    </row>
    <row r="124" spans="1:10" s="374" customFormat="1" ht="16.5" customHeight="1" x14ac:dyDescent="0.25">
      <c r="A124" s="147"/>
      <c r="B124" s="115"/>
      <c r="C124" s="610"/>
      <c r="D124" s="377" t="s">
        <v>314</v>
      </c>
      <c r="E124" s="82">
        <v>3</v>
      </c>
      <c r="F124" s="81"/>
      <c r="G124" s="81"/>
      <c r="H124" s="81"/>
      <c r="I124" s="81"/>
      <c r="J124" s="81"/>
    </row>
    <row r="125" spans="1:10" s="374" customFormat="1" ht="18.75" customHeight="1" x14ac:dyDescent="0.25">
      <c r="A125" s="50"/>
      <c r="B125" s="116"/>
      <c r="C125" s="27">
        <v>1</v>
      </c>
      <c r="D125" s="27">
        <v>6</v>
      </c>
      <c r="E125" s="27">
        <f>SUM(E119:E124)</f>
        <v>14</v>
      </c>
      <c r="F125" s="81"/>
      <c r="G125" s="81"/>
      <c r="H125" s="81"/>
      <c r="I125" s="81"/>
      <c r="J125" s="81"/>
    </row>
    <row r="126" spans="1:10" s="7" customFormat="1" ht="16.5" customHeight="1" x14ac:dyDescent="0.25">
      <c r="A126" s="556" t="s">
        <v>121</v>
      </c>
      <c r="B126" s="557"/>
      <c r="C126" s="436">
        <f>C125+C118+C97+C90+C106</f>
        <v>5</v>
      </c>
      <c r="D126" s="436">
        <f>D125+D118+D97+D90+C106</f>
        <v>28</v>
      </c>
      <c r="E126" s="436">
        <f>E125+E118+E106+E97+E90</f>
        <v>107</v>
      </c>
      <c r="F126" s="441">
        <f>E126-G126</f>
        <v>0</v>
      </c>
      <c r="G126" s="442">
        <v>107</v>
      </c>
      <c r="H126" s="4"/>
      <c r="I126" s="4"/>
      <c r="J126" s="4"/>
    </row>
    <row r="127" spans="1:10" s="49" customFormat="1" ht="15.75" customHeight="1" x14ac:dyDescent="0.25">
      <c r="A127" s="555" t="s">
        <v>122</v>
      </c>
      <c r="B127" s="555"/>
      <c r="C127" s="86">
        <f>C126+C83+C78+C74+C70+C64+C60+C55+C52+C49+C37+C22+C19+C15+C12+C7</f>
        <v>20</v>
      </c>
      <c r="D127" s="86">
        <f>D126+D83+D78+D74+D70+D64+D60+D55+D52+D49+D37+D22+D19+D15+D12+D7</f>
        <v>84</v>
      </c>
      <c r="E127" s="86">
        <f>E126+E83+E78+E74+E70+E64+E60+E55+E52+E49+E37+E22+E19+E15+E12+E7</f>
        <v>252</v>
      </c>
      <c r="F127" s="441">
        <f>E127-G127</f>
        <v>0</v>
      </c>
      <c r="G127" s="441">
        <v>252</v>
      </c>
    </row>
  </sheetData>
  <sortState ref="D5:E7">
    <sortCondition ref="D5"/>
  </sortState>
  <mergeCells count="58">
    <mergeCell ref="A126:B126"/>
    <mergeCell ref="C119:C124"/>
    <mergeCell ref="A127:B127"/>
    <mergeCell ref="A107:A117"/>
    <mergeCell ref="B107:B117"/>
    <mergeCell ref="C107:C117"/>
    <mergeCell ref="A91:A96"/>
    <mergeCell ref="B91:B96"/>
    <mergeCell ref="A98:A105"/>
    <mergeCell ref="B98:B105"/>
    <mergeCell ref="A84:E84"/>
    <mergeCell ref="C91:C96"/>
    <mergeCell ref="C98:C105"/>
    <mergeCell ref="C85:C89"/>
    <mergeCell ref="D1:E1"/>
    <mergeCell ref="A2:E2"/>
    <mergeCell ref="C24:C36"/>
    <mergeCell ref="A24:A36"/>
    <mergeCell ref="A4:E4"/>
    <mergeCell ref="A5:A6"/>
    <mergeCell ref="C5:C6"/>
    <mergeCell ref="A20:E20"/>
    <mergeCell ref="A23:E23"/>
    <mergeCell ref="B25:B35"/>
    <mergeCell ref="A8:E8"/>
    <mergeCell ref="C9:C11"/>
    <mergeCell ref="A16:E16"/>
    <mergeCell ref="A38:E38"/>
    <mergeCell ref="E72:E73"/>
    <mergeCell ref="A17:A18"/>
    <mergeCell ref="C17:C18"/>
    <mergeCell ref="A13:E13"/>
    <mergeCell ref="B57:B59"/>
    <mergeCell ref="C57:C59"/>
    <mergeCell ref="C66:C69"/>
    <mergeCell ref="A39:A48"/>
    <mergeCell ref="B39:B48"/>
    <mergeCell ref="C39:C48"/>
    <mergeCell ref="A50:E50"/>
    <mergeCell ref="A53:E53"/>
    <mergeCell ref="A56:E56"/>
    <mergeCell ref="A57:A59"/>
    <mergeCell ref="A79:E79"/>
    <mergeCell ref="C80:C82"/>
    <mergeCell ref="A61:E61"/>
    <mergeCell ref="A62:A63"/>
    <mergeCell ref="B62:B63"/>
    <mergeCell ref="C62:C63"/>
    <mergeCell ref="A65:E65"/>
    <mergeCell ref="A75:E75"/>
    <mergeCell ref="A76:A77"/>
    <mergeCell ref="C76:C77"/>
    <mergeCell ref="A71:E71"/>
    <mergeCell ref="A72:A73"/>
    <mergeCell ref="C72:C73"/>
    <mergeCell ref="D72:D73"/>
    <mergeCell ref="A80:A82"/>
    <mergeCell ref="B80:B82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verticalDpi="180" r:id="rId1"/>
  <headerFooter differentFirst="1">
    <oddHeader>&amp;C1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161"/>
  <sheetViews>
    <sheetView view="pageBreakPreview" zoomScaleSheetLayoutView="100" workbookViewId="0">
      <pane ySplit="3" topLeftCell="A133" activePane="bottomLeft" state="frozen"/>
      <selection activeCell="C99" sqref="C99"/>
      <selection pane="bottomLeft" activeCell="E151" sqref="E151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8.140625" style="2" customWidth="1"/>
    <col min="4" max="4" width="46" style="1" customWidth="1"/>
    <col min="5" max="5" width="14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5.25" customHeight="1" x14ac:dyDescent="0.25">
      <c r="A1" s="8"/>
      <c r="B1" s="16"/>
      <c r="C1" s="8"/>
      <c r="D1" s="616" t="s">
        <v>950</v>
      </c>
      <c r="E1" s="617"/>
    </row>
    <row r="2" spans="1:8" s="4" customFormat="1" ht="49.5" customHeight="1" x14ac:dyDescent="0.25">
      <c r="A2" s="618" t="s">
        <v>330</v>
      </c>
      <c r="B2" s="618"/>
      <c r="C2" s="618"/>
      <c r="D2" s="618"/>
      <c r="E2" s="618"/>
    </row>
    <row r="3" spans="1:8" ht="31.5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x14ac:dyDescent="0.25">
      <c r="A4" s="522" t="s">
        <v>0</v>
      </c>
      <c r="B4" s="522"/>
      <c r="C4" s="522"/>
      <c r="D4" s="522"/>
      <c r="E4" s="522"/>
    </row>
    <row r="5" spans="1:8" s="4" customFormat="1" x14ac:dyDescent="0.25">
      <c r="A5" s="100">
        <v>1</v>
      </c>
      <c r="B5" s="101">
        <v>1</v>
      </c>
      <c r="C5" s="144" t="s">
        <v>305</v>
      </c>
      <c r="D5" s="12" t="s">
        <v>1</v>
      </c>
      <c r="E5" s="82">
        <v>2</v>
      </c>
    </row>
    <row r="6" spans="1:8" s="4" customFormat="1" x14ac:dyDescent="0.25">
      <c r="A6" s="50"/>
      <c r="B6" s="116"/>
      <c r="C6" s="27">
        <v>1</v>
      </c>
      <c r="D6" s="27">
        <v>1</v>
      </c>
      <c r="E6" s="84">
        <f>SUM(E5:E5)</f>
        <v>2</v>
      </c>
      <c r="F6" s="6"/>
      <c r="G6" s="6"/>
      <c r="H6" s="6"/>
    </row>
    <row r="7" spans="1:8" s="4" customFormat="1" x14ac:dyDescent="0.25">
      <c r="A7" s="522" t="s">
        <v>3</v>
      </c>
      <c r="B7" s="522"/>
      <c r="C7" s="522"/>
      <c r="D7" s="522"/>
      <c r="E7" s="522"/>
    </row>
    <row r="8" spans="1:8" s="4" customFormat="1" x14ac:dyDescent="0.25">
      <c r="A8" s="100">
        <v>2</v>
      </c>
      <c r="B8" s="518">
        <v>2</v>
      </c>
      <c r="C8" s="520" t="s">
        <v>370</v>
      </c>
      <c r="D8" s="12" t="s">
        <v>371</v>
      </c>
      <c r="E8" s="82">
        <v>1</v>
      </c>
    </row>
    <row r="9" spans="1:8" s="4" customFormat="1" x14ac:dyDescent="0.25">
      <c r="A9" s="100"/>
      <c r="B9" s="519"/>
      <c r="C9" s="554"/>
      <c r="D9" s="12" t="s">
        <v>370</v>
      </c>
      <c r="E9" s="82">
        <v>1</v>
      </c>
    </row>
    <row r="10" spans="1:8" s="4" customFormat="1" x14ac:dyDescent="0.25">
      <c r="A10" s="50"/>
      <c r="B10" s="116"/>
      <c r="C10" s="27">
        <v>1</v>
      </c>
      <c r="D10" s="27">
        <v>2</v>
      </c>
      <c r="E10" s="84">
        <v>2</v>
      </c>
      <c r="F10" s="6"/>
      <c r="G10" s="6"/>
      <c r="H10" s="6"/>
    </row>
    <row r="11" spans="1:8" s="4" customFormat="1" x14ac:dyDescent="0.25">
      <c r="A11" s="491" t="s">
        <v>4</v>
      </c>
      <c r="B11" s="492"/>
      <c r="C11" s="492"/>
      <c r="D11" s="492"/>
      <c r="E11" s="493"/>
    </row>
    <row r="12" spans="1:8" s="4" customFormat="1" x14ac:dyDescent="0.25">
      <c r="A12" s="494">
        <v>3</v>
      </c>
      <c r="B12" s="518">
        <v>3</v>
      </c>
      <c r="C12" s="494" t="s">
        <v>372</v>
      </c>
      <c r="D12" s="36" t="s">
        <v>191</v>
      </c>
      <c r="E12" s="26">
        <v>6</v>
      </c>
    </row>
    <row r="13" spans="1:8" s="4" customFormat="1" x14ac:dyDescent="0.25">
      <c r="A13" s="496"/>
      <c r="B13" s="519"/>
      <c r="C13" s="496"/>
      <c r="D13" s="36" t="s">
        <v>343</v>
      </c>
      <c r="E13" s="26">
        <v>2</v>
      </c>
    </row>
    <row r="14" spans="1:8" s="4" customFormat="1" x14ac:dyDescent="0.25">
      <c r="A14" s="50"/>
      <c r="B14" s="116"/>
      <c r="C14" s="27">
        <v>1</v>
      </c>
      <c r="D14" s="27">
        <v>2</v>
      </c>
      <c r="E14" s="84">
        <f>SUM(E12:E13)</f>
        <v>8</v>
      </c>
      <c r="F14" s="6"/>
      <c r="G14" s="6"/>
      <c r="H14" s="6"/>
    </row>
    <row r="15" spans="1:8" s="4" customFormat="1" x14ac:dyDescent="0.25">
      <c r="A15" s="491" t="s">
        <v>6</v>
      </c>
      <c r="B15" s="492"/>
      <c r="C15" s="492"/>
      <c r="D15" s="492"/>
      <c r="E15" s="493"/>
    </row>
    <row r="16" spans="1:8" s="4" customFormat="1" ht="31.5" x14ac:dyDescent="0.25">
      <c r="A16" s="138">
        <v>4</v>
      </c>
      <c r="B16" s="101">
        <v>5</v>
      </c>
      <c r="C16" s="138" t="s">
        <v>7</v>
      </c>
      <c r="D16" s="36" t="s">
        <v>173</v>
      </c>
      <c r="E16" s="276">
        <v>1</v>
      </c>
    </row>
    <row r="17" spans="1:8" s="4" customFormat="1" x14ac:dyDescent="0.25">
      <c r="A17" s="50"/>
      <c r="B17" s="116"/>
      <c r="C17" s="27">
        <v>1</v>
      </c>
      <c r="D17" s="27">
        <v>1</v>
      </c>
      <c r="E17" s="84">
        <f>SUM(E16:E16)</f>
        <v>1</v>
      </c>
      <c r="F17" s="6"/>
      <c r="G17" s="6"/>
      <c r="H17" s="6"/>
    </row>
    <row r="18" spans="1:8" s="4" customFormat="1" x14ac:dyDescent="0.25">
      <c r="A18" s="522" t="s">
        <v>8</v>
      </c>
      <c r="B18" s="522"/>
      <c r="C18" s="522"/>
      <c r="D18" s="522"/>
      <c r="E18" s="522"/>
    </row>
    <row r="19" spans="1:8" s="4" customFormat="1" x14ac:dyDescent="0.25">
      <c r="A19" s="100">
        <v>5</v>
      </c>
      <c r="B19" s="101">
        <v>6</v>
      </c>
      <c r="C19" s="144" t="s">
        <v>61</v>
      </c>
      <c r="D19" s="12" t="s">
        <v>61</v>
      </c>
      <c r="E19" s="82">
        <v>1</v>
      </c>
    </row>
    <row r="20" spans="1:8" s="4" customFormat="1" x14ac:dyDescent="0.25">
      <c r="A20" s="50"/>
      <c r="B20" s="116"/>
      <c r="C20" s="27">
        <v>1</v>
      </c>
      <c r="D20" s="27">
        <v>1</v>
      </c>
      <c r="E20" s="84">
        <v>1</v>
      </c>
      <c r="F20" s="6"/>
      <c r="G20" s="6"/>
      <c r="H20" s="6"/>
    </row>
    <row r="21" spans="1:8" s="4" customFormat="1" x14ac:dyDescent="0.25">
      <c r="A21" s="491" t="s">
        <v>9</v>
      </c>
      <c r="B21" s="492"/>
      <c r="C21" s="492"/>
      <c r="D21" s="492"/>
      <c r="E21" s="493"/>
    </row>
    <row r="22" spans="1:8" s="4" customFormat="1" x14ac:dyDescent="0.25">
      <c r="A22" s="494">
        <v>6</v>
      </c>
      <c r="B22" s="114">
        <v>7</v>
      </c>
      <c r="C22" s="494" t="s">
        <v>92</v>
      </c>
      <c r="D22" s="148" t="s">
        <v>1</v>
      </c>
      <c r="E22" s="35">
        <v>2</v>
      </c>
    </row>
    <row r="23" spans="1:8" s="4" customFormat="1" ht="31.5" x14ac:dyDescent="0.25">
      <c r="A23" s="495"/>
      <c r="B23" s="114"/>
      <c r="C23" s="495"/>
      <c r="D23" s="19" t="s">
        <v>233</v>
      </c>
      <c r="E23" s="35">
        <v>1</v>
      </c>
    </row>
    <row r="24" spans="1:8" s="4" customFormat="1" x14ac:dyDescent="0.25">
      <c r="A24" s="496"/>
      <c r="B24" s="114"/>
      <c r="C24" s="496"/>
      <c r="D24" s="12" t="s">
        <v>149</v>
      </c>
      <c r="E24" s="35">
        <v>1</v>
      </c>
    </row>
    <row r="25" spans="1:8" s="4" customFormat="1" x14ac:dyDescent="0.25">
      <c r="A25" s="50"/>
      <c r="B25" s="116"/>
      <c r="C25" s="27">
        <v>1</v>
      </c>
      <c r="D25" s="27">
        <v>3</v>
      </c>
      <c r="E25" s="84">
        <v>4</v>
      </c>
      <c r="F25" s="6"/>
      <c r="G25" s="6"/>
      <c r="H25" s="6"/>
    </row>
    <row r="26" spans="1:8" s="9" customFormat="1" x14ac:dyDescent="0.25">
      <c r="A26" s="530" t="s">
        <v>10</v>
      </c>
      <c r="B26" s="531"/>
      <c r="C26" s="531"/>
      <c r="D26" s="531"/>
      <c r="E26" s="532"/>
    </row>
    <row r="27" spans="1:8" s="9" customFormat="1" ht="31.5" x14ac:dyDescent="0.25">
      <c r="A27" s="130">
        <v>7</v>
      </c>
      <c r="B27" s="133">
        <v>8</v>
      </c>
      <c r="C27" s="130" t="s">
        <v>11</v>
      </c>
      <c r="D27" s="12" t="s">
        <v>184</v>
      </c>
      <c r="E27" s="26">
        <v>3</v>
      </c>
    </row>
    <row r="28" spans="1:8" s="90" customFormat="1" x14ac:dyDescent="0.25">
      <c r="A28" s="50"/>
      <c r="B28" s="116"/>
      <c r="C28" s="27">
        <v>1</v>
      </c>
      <c r="D28" s="27">
        <v>1</v>
      </c>
      <c r="E28" s="84">
        <f>SUM(E27:E27)</f>
        <v>3</v>
      </c>
      <c r="F28" s="89"/>
      <c r="G28" s="89"/>
      <c r="H28" s="89"/>
    </row>
    <row r="29" spans="1:8" s="211" customFormat="1" ht="15.75" customHeight="1" x14ac:dyDescent="0.25">
      <c r="A29" s="565" t="s">
        <v>13</v>
      </c>
      <c r="B29" s="566"/>
      <c r="C29" s="566"/>
      <c r="D29" s="566"/>
      <c r="E29" s="567"/>
    </row>
    <row r="30" spans="1:8" s="211" customFormat="1" ht="31.5" x14ac:dyDescent="0.25">
      <c r="A30" s="538">
        <v>8</v>
      </c>
      <c r="B30" s="213">
        <v>9</v>
      </c>
      <c r="C30" s="602" t="s">
        <v>366</v>
      </c>
      <c r="D30" s="231" t="s">
        <v>366</v>
      </c>
      <c r="E30" s="296">
        <v>2</v>
      </c>
    </row>
    <row r="31" spans="1:8" s="211" customFormat="1" x14ac:dyDescent="0.25">
      <c r="A31" s="538"/>
      <c r="B31" s="216"/>
      <c r="C31" s="602"/>
      <c r="D31" s="214" t="s">
        <v>167</v>
      </c>
      <c r="E31" s="296">
        <v>2</v>
      </c>
    </row>
    <row r="32" spans="1:8" s="211" customFormat="1" ht="15.75" customHeight="1" x14ac:dyDescent="0.25">
      <c r="A32" s="538"/>
      <c r="B32" s="216"/>
      <c r="C32" s="602"/>
      <c r="D32" s="214" t="s">
        <v>74</v>
      </c>
      <c r="E32" s="296">
        <v>1</v>
      </c>
    </row>
    <row r="33" spans="1:8" s="211" customFormat="1" x14ac:dyDescent="0.25">
      <c r="A33" s="538"/>
      <c r="B33" s="216"/>
      <c r="C33" s="602"/>
      <c r="D33" s="214" t="s">
        <v>25</v>
      </c>
      <c r="E33" s="270">
        <v>2</v>
      </c>
    </row>
    <row r="34" spans="1:8" s="211" customFormat="1" x14ac:dyDescent="0.25">
      <c r="A34" s="538"/>
      <c r="B34" s="216"/>
      <c r="C34" s="602"/>
      <c r="D34" s="214" t="s">
        <v>373</v>
      </c>
      <c r="E34" s="296">
        <v>1</v>
      </c>
    </row>
    <row r="35" spans="1:8" s="211" customFormat="1" ht="15.75" customHeight="1" x14ac:dyDescent="0.25">
      <c r="A35" s="538"/>
      <c r="B35" s="216"/>
      <c r="C35" s="602"/>
      <c r="D35" s="214" t="s">
        <v>345</v>
      </c>
      <c r="E35" s="296">
        <v>2</v>
      </c>
    </row>
    <row r="36" spans="1:8" s="211" customFormat="1" x14ac:dyDescent="0.25">
      <c r="A36" s="538"/>
      <c r="B36" s="216"/>
      <c r="C36" s="602"/>
      <c r="D36" s="214" t="s">
        <v>208</v>
      </c>
      <c r="E36" s="296">
        <v>1</v>
      </c>
    </row>
    <row r="37" spans="1:8" s="211" customFormat="1" x14ac:dyDescent="0.25">
      <c r="A37" s="215"/>
      <c r="B37" s="216"/>
      <c r="C37" s="215"/>
      <c r="D37" s="214" t="s">
        <v>252</v>
      </c>
      <c r="E37" s="296">
        <v>1</v>
      </c>
    </row>
    <row r="38" spans="1:8" s="211" customFormat="1" ht="15.75" customHeight="1" x14ac:dyDescent="0.25">
      <c r="A38" s="242"/>
      <c r="B38" s="221"/>
      <c r="C38" s="220">
        <v>1</v>
      </c>
      <c r="D38" s="220">
        <v>8</v>
      </c>
      <c r="E38" s="232">
        <f>SUM(E30+E31+E32+E33+E34+E35+E36+E37)</f>
        <v>12</v>
      </c>
    </row>
    <row r="39" spans="1:8" s="4" customFormat="1" x14ac:dyDescent="0.25">
      <c r="A39" s="491" t="s">
        <v>29</v>
      </c>
      <c r="B39" s="492"/>
      <c r="C39" s="492"/>
      <c r="D39" s="492"/>
      <c r="E39" s="493"/>
    </row>
    <row r="40" spans="1:8" s="4" customFormat="1" x14ac:dyDescent="0.25">
      <c r="A40" s="100">
        <v>9</v>
      </c>
      <c r="B40" s="114">
        <v>12</v>
      </c>
      <c r="C40" s="495" t="s">
        <v>187</v>
      </c>
      <c r="D40" s="12" t="s">
        <v>151</v>
      </c>
      <c r="E40" s="35">
        <v>9</v>
      </c>
    </row>
    <row r="41" spans="1:8" s="4" customFormat="1" x14ac:dyDescent="0.25">
      <c r="A41" s="100"/>
      <c r="B41" s="114"/>
      <c r="C41" s="495"/>
      <c r="D41" s="12" t="s">
        <v>374</v>
      </c>
      <c r="E41" s="35">
        <v>1</v>
      </c>
    </row>
    <row r="42" spans="1:8" s="4" customFormat="1" x14ac:dyDescent="0.25">
      <c r="A42" s="50"/>
      <c r="B42" s="116"/>
      <c r="C42" s="27">
        <v>1</v>
      </c>
      <c r="D42" s="27">
        <v>2</v>
      </c>
      <c r="E42" s="84">
        <f>SUM(E40:E41)</f>
        <v>10</v>
      </c>
    </row>
    <row r="43" spans="1:8" s="4" customFormat="1" x14ac:dyDescent="0.25">
      <c r="A43" s="522" t="s">
        <v>276</v>
      </c>
      <c r="B43" s="522"/>
      <c r="C43" s="522"/>
      <c r="D43" s="522"/>
      <c r="E43" s="522"/>
    </row>
    <row r="44" spans="1:8" s="4" customFormat="1" x14ac:dyDescent="0.25">
      <c r="A44" s="100">
        <v>10</v>
      </c>
      <c r="B44" s="101">
        <v>13</v>
      </c>
      <c r="C44" s="144" t="s">
        <v>100</v>
      </c>
      <c r="D44" s="12" t="s">
        <v>100</v>
      </c>
      <c r="E44" s="82">
        <v>4</v>
      </c>
    </row>
    <row r="45" spans="1:8" s="4" customFormat="1" x14ac:dyDescent="0.25">
      <c r="A45" s="50"/>
      <c r="B45" s="116"/>
      <c r="C45" s="27">
        <v>1</v>
      </c>
      <c r="D45" s="27">
        <v>1</v>
      </c>
      <c r="E45" s="84">
        <f>SUM(E44:E44)</f>
        <v>4</v>
      </c>
      <c r="F45" s="6"/>
      <c r="G45" s="6"/>
      <c r="H45" s="6"/>
    </row>
    <row r="46" spans="1:8" s="4" customFormat="1" x14ac:dyDescent="0.25">
      <c r="A46" s="491" t="s">
        <v>34</v>
      </c>
      <c r="B46" s="492"/>
      <c r="C46" s="492"/>
      <c r="D46" s="492"/>
      <c r="E46" s="493"/>
    </row>
    <row r="47" spans="1:8" s="4" customFormat="1" x14ac:dyDescent="0.25">
      <c r="A47" s="494">
        <v>11</v>
      </c>
      <c r="B47" s="101">
        <v>15</v>
      </c>
      <c r="C47" s="494" t="s">
        <v>479</v>
      </c>
      <c r="D47" s="44" t="s">
        <v>457</v>
      </c>
      <c r="E47" s="26">
        <v>6</v>
      </c>
    </row>
    <row r="48" spans="1:8" s="4" customFormat="1" x14ac:dyDescent="0.25">
      <c r="A48" s="495"/>
      <c r="B48" s="114"/>
      <c r="C48" s="495"/>
      <c r="D48" s="44" t="s">
        <v>458</v>
      </c>
      <c r="E48" s="26">
        <v>4</v>
      </c>
    </row>
    <row r="49" spans="1:8" s="4" customFormat="1" x14ac:dyDescent="0.25">
      <c r="A49" s="495"/>
      <c r="B49" s="114"/>
      <c r="C49" s="495"/>
      <c r="D49" s="44" t="s">
        <v>459</v>
      </c>
      <c r="E49" s="26">
        <v>1</v>
      </c>
    </row>
    <row r="50" spans="1:8" s="4" customFormat="1" ht="31.5" x14ac:dyDescent="0.25">
      <c r="A50" s="495"/>
      <c r="B50" s="114"/>
      <c r="C50" s="495"/>
      <c r="D50" s="3" t="s">
        <v>451</v>
      </c>
      <c r="E50" s="26">
        <v>2</v>
      </c>
    </row>
    <row r="51" spans="1:8" s="4" customFormat="1" x14ac:dyDescent="0.25">
      <c r="A51" s="495"/>
      <c r="B51" s="114"/>
      <c r="C51" s="495"/>
      <c r="D51" s="3" t="s">
        <v>85</v>
      </c>
      <c r="E51" s="26">
        <v>1</v>
      </c>
    </row>
    <row r="52" spans="1:8" s="4" customFormat="1" ht="31.5" x14ac:dyDescent="0.25">
      <c r="A52" s="495"/>
      <c r="B52" s="114"/>
      <c r="C52" s="495"/>
      <c r="D52" s="4" t="s">
        <v>292</v>
      </c>
      <c r="E52" s="35">
        <v>6</v>
      </c>
    </row>
    <row r="53" spans="1:8" s="4" customFormat="1" x14ac:dyDescent="0.25">
      <c r="A53" s="50"/>
      <c r="B53" s="116"/>
      <c r="C53" s="27">
        <v>1</v>
      </c>
      <c r="D53" s="27">
        <v>6</v>
      </c>
      <c r="E53" s="84">
        <f>SUM(E47:E52)</f>
        <v>20</v>
      </c>
    </row>
    <row r="54" spans="1:8" s="4" customFormat="1" x14ac:dyDescent="0.25">
      <c r="A54" s="491" t="s">
        <v>36</v>
      </c>
      <c r="B54" s="492"/>
      <c r="C54" s="492"/>
      <c r="D54" s="492"/>
      <c r="E54" s="493"/>
    </row>
    <row r="55" spans="1:8" s="4" customFormat="1" x14ac:dyDescent="0.25">
      <c r="A55" s="494">
        <v>12</v>
      </c>
      <c r="B55" s="515">
        <v>16</v>
      </c>
      <c r="C55" s="494" t="s">
        <v>93</v>
      </c>
      <c r="D55" s="148" t="s">
        <v>93</v>
      </c>
      <c r="E55" s="35">
        <v>3</v>
      </c>
    </row>
    <row r="56" spans="1:8" s="4" customFormat="1" x14ac:dyDescent="0.25">
      <c r="A56" s="496"/>
      <c r="B56" s="517"/>
      <c r="C56" s="496"/>
      <c r="D56" s="10" t="s">
        <v>177</v>
      </c>
      <c r="E56" s="297">
        <v>2</v>
      </c>
    </row>
    <row r="57" spans="1:8" s="4" customFormat="1" x14ac:dyDescent="0.25">
      <c r="A57" s="50"/>
      <c r="B57" s="116"/>
      <c r="C57" s="27">
        <v>1</v>
      </c>
      <c r="D57" s="27">
        <v>2</v>
      </c>
      <c r="E57" s="84">
        <v>5</v>
      </c>
      <c r="F57" s="6"/>
      <c r="G57" s="6"/>
      <c r="H57" s="6"/>
    </row>
    <row r="58" spans="1:8" s="4" customFormat="1" x14ac:dyDescent="0.25">
      <c r="A58" s="491" t="s">
        <v>37</v>
      </c>
      <c r="B58" s="492"/>
      <c r="C58" s="492"/>
      <c r="D58" s="492"/>
      <c r="E58" s="493"/>
    </row>
    <row r="59" spans="1:8" s="4" customFormat="1" ht="31.5" x14ac:dyDescent="0.25">
      <c r="A59" s="494">
        <v>13</v>
      </c>
      <c r="B59" s="515">
        <v>17</v>
      </c>
      <c r="C59" s="508" t="s">
        <v>114</v>
      </c>
      <c r="D59" s="10" t="s">
        <v>228</v>
      </c>
      <c r="E59" s="297">
        <v>1</v>
      </c>
    </row>
    <row r="60" spans="1:8" s="4" customFormat="1" ht="31.5" x14ac:dyDescent="0.25">
      <c r="A60" s="496"/>
      <c r="B60" s="517"/>
      <c r="C60" s="510"/>
      <c r="D60" s="12" t="s">
        <v>66</v>
      </c>
      <c r="E60" s="297">
        <v>1</v>
      </c>
    </row>
    <row r="61" spans="1:8" s="4" customFormat="1" x14ac:dyDescent="0.25">
      <c r="A61" s="50"/>
      <c r="B61" s="116"/>
      <c r="C61" s="27">
        <v>1</v>
      </c>
      <c r="D61" s="27">
        <v>2</v>
      </c>
      <c r="E61" s="84">
        <f>SUM(E59:E60)</f>
        <v>2</v>
      </c>
      <c r="F61" s="6"/>
      <c r="G61" s="6"/>
      <c r="H61" s="6"/>
    </row>
    <row r="62" spans="1:8" s="9" customFormat="1" x14ac:dyDescent="0.25">
      <c r="A62" s="530" t="s">
        <v>38</v>
      </c>
      <c r="B62" s="531"/>
      <c r="C62" s="531"/>
      <c r="D62" s="531"/>
      <c r="E62" s="532"/>
    </row>
    <row r="63" spans="1:8" s="9" customFormat="1" x14ac:dyDescent="0.25">
      <c r="A63" s="506">
        <v>14</v>
      </c>
      <c r="B63" s="597">
        <v>18</v>
      </c>
      <c r="C63" s="506" t="s">
        <v>178</v>
      </c>
      <c r="D63" s="148" t="s">
        <v>41</v>
      </c>
      <c r="E63" s="35">
        <v>1</v>
      </c>
    </row>
    <row r="64" spans="1:8" s="9" customFormat="1" x14ac:dyDescent="0.25">
      <c r="A64" s="507"/>
      <c r="B64" s="598"/>
      <c r="C64" s="507"/>
      <c r="D64" s="148" t="s">
        <v>394</v>
      </c>
      <c r="E64" s="35">
        <v>1</v>
      </c>
    </row>
    <row r="65" spans="1:256" s="9" customFormat="1" x14ac:dyDescent="0.25">
      <c r="A65" s="507"/>
      <c r="B65" s="598"/>
      <c r="C65" s="507"/>
      <c r="D65" s="148" t="s">
        <v>375</v>
      </c>
      <c r="E65" s="35">
        <v>1</v>
      </c>
    </row>
    <row r="66" spans="1:256" s="9" customFormat="1" x14ac:dyDescent="0.25">
      <c r="A66" s="507"/>
      <c r="B66" s="598"/>
      <c r="C66" s="507"/>
      <c r="D66" s="148" t="s">
        <v>399</v>
      </c>
      <c r="E66" s="35">
        <v>1</v>
      </c>
    </row>
    <row r="67" spans="1:256" s="9" customFormat="1" x14ac:dyDescent="0.25">
      <c r="A67" s="533"/>
      <c r="B67" s="622"/>
      <c r="C67" s="533"/>
      <c r="D67" s="148" t="s">
        <v>376</v>
      </c>
      <c r="E67" s="35">
        <v>1</v>
      </c>
    </row>
    <row r="68" spans="1:256" s="4" customFormat="1" x14ac:dyDescent="0.25">
      <c r="A68" s="50"/>
      <c r="B68" s="116"/>
      <c r="C68" s="27">
        <v>1</v>
      </c>
      <c r="D68" s="27">
        <v>5</v>
      </c>
      <c r="E68" s="84">
        <f>SUM(E63:E67)</f>
        <v>5</v>
      </c>
      <c r="F68" s="6"/>
      <c r="G68" s="6"/>
      <c r="H68" s="6"/>
    </row>
    <row r="69" spans="1:256" s="9" customFormat="1" x14ac:dyDescent="0.25">
      <c r="A69" s="530" t="s">
        <v>46</v>
      </c>
      <c r="B69" s="531"/>
      <c r="C69" s="531"/>
      <c r="D69" s="531"/>
      <c r="E69" s="532"/>
    </row>
    <row r="70" spans="1:256" s="414" customFormat="1" x14ac:dyDescent="0.25">
      <c r="A70" s="611">
        <v>15</v>
      </c>
      <c r="B70" s="613">
        <v>19</v>
      </c>
      <c r="C70" s="611" t="s">
        <v>222</v>
      </c>
      <c r="D70" s="411" t="s">
        <v>460</v>
      </c>
      <c r="E70" s="412">
        <v>1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3"/>
      <c r="BN70" s="413"/>
      <c r="BO70" s="413"/>
      <c r="BP70" s="413"/>
      <c r="BQ70" s="413"/>
      <c r="BR70" s="413"/>
      <c r="BS70" s="413"/>
      <c r="BT70" s="413"/>
      <c r="BU70" s="413"/>
      <c r="BV70" s="413"/>
      <c r="BW70" s="413"/>
      <c r="BX70" s="413"/>
      <c r="BY70" s="413"/>
      <c r="BZ70" s="413"/>
      <c r="CA70" s="413"/>
      <c r="CB70" s="413"/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3"/>
      <c r="FG70" s="413"/>
      <c r="FH70" s="413"/>
      <c r="FI70" s="413"/>
      <c r="FJ70" s="413"/>
      <c r="FK70" s="413"/>
      <c r="FL70" s="413"/>
      <c r="FM70" s="413"/>
      <c r="FN70" s="413"/>
      <c r="FO70" s="413"/>
      <c r="FP70" s="413"/>
      <c r="FQ70" s="413"/>
      <c r="FR70" s="413"/>
      <c r="FS70" s="413"/>
      <c r="FT70" s="413"/>
      <c r="FU70" s="413"/>
      <c r="FV70" s="413"/>
      <c r="FW70" s="413"/>
      <c r="FX70" s="413"/>
      <c r="FY70" s="413"/>
      <c r="FZ70" s="413"/>
      <c r="GA70" s="413"/>
      <c r="GB70" s="413"/>
      <c r="GC70" s="413"/>
      <c r="GD70" s="413"/>
      <c r="GE70" s="413"/>
      <c r="GF70" s="413"/>
      <c r="GG70" s="413"/>
      <c r="GH70" s="413"/>
      <c r="GI70" s="413"/>
      <c r="GJ70" s="413"/>
      <c r="GK70" s="413"/>
      <c r="GL70" s="413"/>
      <c r="GM70" s="413"/>
      <c r="GN70" s="413"/>
      <c r="GO70" s="413"/>
      <c r="GP70" s="413"/>
      <c r="GQ70" s="413"/>
      <c r="GR70" s="413"/>
      <c r="GS70" s="413"/>
      <c r="GT70" s="413"/>
      <c r="GU70" s="413"/>
      <c r="GV70" s="413"/>
      <c r="GW70" s="413"/>
      <c r="GX70" s="413"/>
      <c r="GY70" s="413"/>
      <c r="GZ70" s="413"/>
      <c r="HA70" s="413"/>
      <c r="HB70" s="413"/>
      <c r="HC70" s="413"/>
      <c r="HD70" s="413"/>
      <c r="HE70" s="413"/>
      <c r="HF70" s="413"/>
      <c r="HG70" s="413"/>
      <c r="HH70" s="413"/>
      <c r="HI70" s="413"/>
      <c r="HJ70" s="413"/>
      <c r="HK70" s="413"/>
      <c r="HL70" s="413"/>
      <c r="HM70" s="413"/>
      <c r="HN70" s="413"/>
      <c r="HO70" s="413"/>
      <c r="HP70" s="413"/>
      <c r="HQ70" s="413"/>
      <c r="HR70" s="413"/>
      <c r="HS70" s="413"/>
      <c r="HT70" s="413"/>
      <c r="HU70" s="413"/>
      <c r="HV70" s="413"/>
      <c r="HW70" s="413"/>
      <c r="HX70" s="413"/>
      <c r="HY70" s="413"/>
      <c r="HZ70" s="413"/>
      <c r="IA70" s="413"/>
      <c r="IB70" s="413"/>
      <c r="IC70" s="413"/>
      <c r="ID70" s="413"/>
      <c r="IE70" s="413"/>
      <c r="IF70" s="413"/>
      <c r="IG70" s="413"/>
      <c r="IH70" s="413"/>
      <c r="II70" s="413"/>
      <c r="IJ70" s="413"/>
      <c r="IK70" s="413"/>
      <c r="IL70" s="413"/>
      <c r="IM70" s="413"/>
      <c r="IN70" s="413"/>
      <c r="IO70" s="413"/>
      <c r="IP70" s="413"/>
      <c r="IQ70" s="413"/>
      <c r="IR70" s="413"/>
      <c r="IS70" s="413"/>
      <c r="IT70" s="413"/>
      <c r="IU70" s="413"/>
      <c r="IV70" s="413"/>
    </row>
    <row r="71" spans="1:256" s="9" customFormat="1" x14ac:dyDescent="0.25">
      <c r="A71" s="612"/>
      <c r="B71" s="614"/>
      <c r="C71" s="612"/>
      <c r="D71" s="60" t="s">
        <v>377</v>
      </c>
      <c r="E71" s="26">
        <v>1</v>
      </c>
    </row>
    <row r="72" spans="1:256" s="4" customFormat="1" x14ac:dyDescent="0.25">
      <c r="A72" s="50"/>
      <c r="B72" s="116"/>
      <c r="C72" s="27">
        <v>1</v>
      </c>
      <c r="D72" s="27">
        <v>2</v>
      </c>
      <c r="E72" s="84">
        <v>2</v>
      </c>
      <c r="F72" s="6"/>
      <c r="G72" s="6"/>
      <c r="H72" s="6"/>
    </row>
    <row r="73" spans="1:256" s="4" customFormat="1" x14ac:dyDescent="0.25">
      <c r="A73" s="491" t="s">
        <v>47</v>
      </c>
      <c r="B73" s="492"/>
      <c r="C73" s="492"/>
      <c r="D73" s="492"/>
      <c r="E73" s="493"/>
    </row>
    <row r="74" spans="1:256" s="4" customFormat="1" x14ac:dyDescent="0.25">
      <c r="A74" s="506">
        <v>16</v>
      </c>
      <c r="B74" s="133">
        <v>22</v>
      </c>
      <c r="C74" s="506" t="s">
        <v>461</v>
      </c>
      <c r="D74" s="237" t="s">
        <v>279</v>
      </c>
      <c r="E74" s="35">
        <v>1</v>
      </c>
    </row>
    <row r="75" spans="1:256" s="4" customFormat="1" x14ac:dyDescent="0.25">
      <c r="A75" s="507"/>
      <c r="B75" s="134"/>
      <c r="C75" s="507"/>
      <c r="D75" s="137" t="s">
        <v>472</v>
      </c>
      <c r="E75" s="35">
        <v>2</v>
      </c>
    </row>
    <row r="76" spans="1:256" s="4" customFormat="1" x14ac:dyDescent="0.25">
      <c r="A76" s="507"/>
      <c r="B76" s="134"/>
      <c r="C76" s="507"/>
      <c r="D76" s="137" t="s">
        <v>462</v>
      </c>
      <c r="E76" s="26">
        <v>2</v>
      </c>
      <c r="F76" s="6"/>
      <c r="G76" s="6"/>
      <c r="H76" s="6"/>
    </row>
    <row r="77" spans="1:256" s="4" customFormat="1" x14ac:dyDescent="0.25">
      <c r="A77" s="507"/>
      <c r="B77" s="134"/>
      <c r="C77" s="507"/>
      <c r="D77" s="137" t="s">
        <v>464</v>
      </c>
      <c r="E77" s="26">
        <v>1</v>
      </c>
    </row>
    <row r="78" spans="1:256" s="4" customFormat="1" x14ac:dyDescent="0.25">
      <c r="A78" s="507"/>
      <c r="B78" s="134"/>
      <c r="C78" s="507"/>
      <c r="D78" s="137" t="s">
        <v>465</v>
      </c>
      <c r="E78" s="26">
        <v>1</v>
      </c>
    </row>
    <row r="79" spans="1:256" s="4" customFormat="1" x14ac:dyDescent="0.25">
      <c r="A79" s="507"/>
      <c r="B79" s="134"/>
      <c r="C79" s="507"/>
      <c r="D79" s="137" t="s">
        <v>163</v>
      </c>
      <c r="E79" s="26">
        <v>2</v>
      </c>
    </row>
    <row r="80" spans="1:256" s="4" customFormat="1" x14ac:dyDescent="0.25">
      <c r="A80" s="50"/>
      <c r="B80" s="116"/>
      <c r="C80" s="27">
        <v>1</v>
      </c>
      <c r="D80" s="27">
        <v>7</v>
      </c>
      <c r="E80" s="84">
        <f>SUM(E74:E79)</f>
        <v>9</v>
      </c>
      <c r="F80" s="6"/>
      <c r="G80" s="6"/>
      <c r="H80" s="6"/>
    </row>
    <row r="81" spans="1:8" s="4" customFormat="1" x14ac:dyDescent="0.25">
      <c r="A81" s="491" t="s">
        <v>48</v>
      </c>
      <c r="B81" s="492"/>
      <c r="C81" s="492"/>
      <c r="D81" s="492"/>
      <c r="E81" s="493"/>
    </row>
    <row r="82" spans="1:8" s="4" customFormat="1" ht="47.25" x14ac:dyDescent="0.25">
      <c r="A82" s="138">
        <v>17</v>
      </c>
      <c r="B82" s="101">
        <v>23</v>
      </c>
      <c r="C82" s="46" t="s">
        <v>808</v>
      </c>
      <c r="D82" s="132" t="s">
        <v>239</v>
      </c>
      <c r="E82" s="35">
        <v>1</v>
      </c>
    </row>
    <row r="83" spans="1:8" s="4" customFormat="1" x14ac:dyDescent="0.25">
      <c r="A83" s="50"/>
      <c r="B83" s="116"/>
      <c r="C83" s="27">
        <v>1</v>
      </c>
      <c r="D83" s="27">
        <v>1</v>
      </c>
      <c r="E83" s="84">
        <f>SUM(E82:E82)</f>
        <v>1</v>
      </c>
      <c r="F83" s="6"/>
      <c r="G83" s="6"/>
      <c r="H83" s="6"/>
    </row>
    <row r="84" spans="1:8" s="4" customFormat="1" x14ac:dyDescent="0.25">
      <c r="A84" s="491" t="s">
        <v>50</v>
      </c>
      <c r="B84" s="492"/>
      <c r="C84" s="492"/>
      <c r="D84" s="492"/>
      <c r="E84" s="493"/>
    </row>
    <row r="85" spans="1:8" s="4" customFormat="1" ht="31.5" x14ac:dyDescent="0.25">
      <c r="A85" s="494">
        <v>18</v>
      </c>
      <c r="B85" s="101">
        <v>24</v>
      </c>
      <c r="C85" s="494" t="s">
        <v>266</v>
      </c>
      <c r="D85" s="137" t="s">
        <v>215</v>
      </c>
      <c r="E85" s="26">
        <v>8</v>
      </c>
    </row>
    <row r="86" spans="1:8" s="4" customFormat="1" ht="49.5" customHeight="1" x14ac:dyDescent="0.25">
      <c r="A86" s="495"/>
      <c r="B86" s="114"/>
      <c r="C86" s="495"/>
      <c r="D86" s="4" t="s">
        <v>81</v>
      </c>
      <c r="E86" s="26">
        <v>1</v>
      </c>
    </row>
    <row r="87" spans="1:8" s="4" customFormat="1" x14ac:dyDescent="0.25">
      <c r="A87" s="50"/>
      <c r="B87" s="116"/>
      <c r="C87" s="27">
        <v>1</v>
      </c>
      <c r="D87" s="27">
        <v>2</v>
      </c>
      <c r="E87" s="84">
        <f>SUM(E85:E86)</f>
        <v>9</v>
      </c>
      <c r="F87" s="6"/>
      <c r="G87" s="6"/>
      <c r="H87" s="6"/>
    </row>
    <row r="88" spans="1:8" s="4" customFormat="1" x14ac:dyDescent="0.25">
      <c r="A88" s="491" t="s">
        <v>278</v>
      </c>
      <c r="B88" s="492"/>
      <c r="C88" s="492"/>
      <c r="D88" s="492"/>
      <c r="E88" s="493"/>
    </row>
    <row r="89" spans="1:8" s="4" customFormat="1" x14ac:dyDescent="0.25">
      <c r="A89" s="138">
        <v>19</v>
      </c>
      <c r="B89" s="101">
        <v>25</v>
      </c>
      <c r="C89" s="144" t="s">
        <v>168</v>
      </c>
      <c r="D89" s="148" t="s">
        <v>168</v>
      </c>
      <c r="E89" s="35">
        <v>2</v>
      </c>
      <c r="F89" s="22"/>
      <c r="G89" s="22"/>
      <c r="H89" s="22"/>
    </row>
    <row r="90" spans="1:8" s="4" customFormat="1" x14ac:dyDescent="0.25">
      <c r="A90" s="50"/>
      <c r="B90" s="116"/>
      <c r="C90" s="27">
        <v>1</v>
      </c>
      <c r="D90" s="27">
        <v>1</v>
      </c>
      <c r="E90" s="84">
        <f>SUM(E89:E89)</f>
        <v>2</v>
      </c>
      <c r="F90" s="6"/>
      <c r="G90" s="6"/>
      <c r="H90" s="6"/>
    </row>
    <row r="91" spans="1:8" s="4" customFormat="1" x14ac:dyDescent="0.25">
      <c r="A91" s="491" t="s">
        <v>52</v>
      </c>
      <c r="B91" s="492"/>
      <c r="C91" s="492"/>
      <c r="D91" s="492"/>
      <c r="E91" s="493"/>
    </row>
    <row r="92" spans="1:8" s="4" customFormat="1" x14ac:dyDescent="0.25">
      <c r="A92" s="506">
        <v>20</v>
      </c>
      <c r="B92" s="597">
        <v>26</v>
      </c>
      <c r="C92" s="506" t="s">
        <v>303</v>
      </c>
      <c r="D92" s="36" t="s">
        <v>182</v>
      </c>
      <c r="E92" s="23">
        <v>4</v>
      </c>
    </row>
    <row r="93" spans="1:8" s="4" customFormat="1" x14ac:dyDescent="0.25">
      <c r="A93" s="507"/>
      <c r="B93" s="598"/>
      <c r="C93" s="507"/>
      <c r="D93" s="36" t="s">
        <v>108</v>
      </c>
      <c r="E93" s="23">
        <v>1</v>
      </c>
    </row>
    <row r="94" spans="1:8" s="4" customFormat="1" x14ac:dyDescent="0.25">
      <c r="A94" s="533"/>
      <c r="B94" s="622"/>
      <c r="C94" s="533"/>
      <c r="D94" s="36" t="s">
        <v>378</v>
      </c>
      <c r="E94" s="23">
        <v>1</v>
      </c>
    </row>
    <row r="95" spans="1:8" s="4" customFormat="1" ht="21" customHeight="1" x14ac:dyDescent="0.25">
      <c r="A95" s="50"/>
      <c r="B95" s="116"/>
      <c r="C95" s="27">
        <v>1</v>
      </c>
      <c r="D95" s="27">
        <v>3</v>
      </c>
      <c r="E95" s="84">
        <v>6</v>
      </c>
      <c r="F95" s="54"/>
      <c r="G95" s="54"/>
      <c r="H95" s="54"/>
    </row>
    <row r="96" spans="1:8" s="4" customFormat="1" x14ac:dyDescent="0.25">
      <c r="A96" s="491" t="s">
        <v>53</v>
      </c>
      <c r="B96" s="492"/>
      <c r="C96" s="492"/>
      <c r="D96" s="492"/>
      <c r="E96" s="493"/>
    </row>
    <row r="97" spans="1:5" s="4" customFormat="1" x14ac:dyDescent="0.25">
      <c r="A97" s="494">
        <v>21</v>
      </c>
      <c r="B97" s="101">
        <v>27</v>
      </c>
      <c r="C97" s="494" t="s">
        <v>446</v>
      </c>
      <c r="D97" s="47" t="s">
        <v>379</v>
      </c>
      <c r="E97" s="82">
        <v>1</v>
      </c>
    </row>
    <row r="98" spans="1:5" s="4" customFormat="1" x14ac:dyDescent="0.25">
      <c r="A98" s="495"/>
      <c r="B98" s="114"/>
      <c r="C98" s="495"/>
      <c r="D98" s="47" t="s">
        <v>380</v>
      </c>
      <c r="E98" s="82">
        <v>3</v>
      </c>
    </row>
    <row r="99" spans="1:5" s="4" customFormat="1" x14ac:dyDescent="0.25">
      <c r="A99" s="495"/>
      <c r="B99" s="514"/>
      <c r="C99" s="495"/>
      <c r="D99" s="4" t="s">
        <v>447</v>
      </c>
      <c r="E99" s="82">
        <v>2</v>
      </c>
    </row>
    <row r="100" spans="1:5" s="4" customFormat="1" x14ac:dyDescent="0.25">
      <c r="A100" s="495"/>
      <c r="B100" s="514"/>
      <c r="C100" s="495"/>
      <c r="D100" s="47" t="s">
        <v>449</v>
      </c>
      <c r="E100" s="281">
        <v>1</v>
      </c>
    </row>
    <row r="101" spans="1:5" s="4" customFormat="1" x14ac:dyDescent="0.25">
      <c r="A101" s="50"/>
      <c r="B101" s="116"/>
      <c r="C101" s="27">
        <v>1</v>
      </c>
      <c r="D101" s="27">
        <v>4</v>
      </c>
      <c r="E101" s="84">
        <f>SUM(E97:E100)</f>
        <v>7</v>
      </c>
    </row>
    <row r="102" spans="1:5" s="7" customFormat="1" x14ac:dyDescent="0.25">
      <c r="A102" s="491" t="s">
        <v>54</v>
      </c>
      <c r="B102" s="492"/>
      <c r="C102" s="492"/>
      <c r="D102" s="492"/>
      <c r="E102" s="493"/>
    </row>
    <row r="103" spans="1:5" s="7" customFormat="1" x14ac:dyDescent="0.25">
      <c r="A103" s="506">
        <v>22</v>
      </c>
      <c r="B103" s="518">
        <v>34</v>
      </c>
      <c r="C103" s="506" t="s">
        <v>319</v>
      </c>
      <c r="D103" s="137" t="s">
        <v>701</v>
      </c>
      <c r="E103" s="29">
        <v>6</v>
      </c>
    </row>
    <row r="104" spans="1:5" s="7" customFormat="1" x14ac:dyDescent="0.25">
      <c r="A104" s="507"/>
      <c r="B104" s="514"/>
      <c r="C104" s="507"/>
      <c r="D104" s="18" t="s">
        <v>702</v>
      </c>
      <c r="E104" s="29">
        <v>9</v>
      </c>
    </row>
    <row r="105" spans="1:5" s="7" customFormat="1" x14ac:dyDescent="0.25">
      <c r="A105" s="507"/>
      <c r="B105" s="514"/>
      <c r="C105" s="507"/>
      <c r="D105" s="137" t="s">
        <v>703</v>
      </c>
      <c r="E105" s="29">
        <v>3</v>
      </c>
    </row>
    <row r="106" spans="1:5" s="7" customFormat="1" x14ac:dyDescent="0.25">
      <c r="A106" s="507"/>
      <c r="B106" s="514"/>
      <c r="C106" s="507"/>
      <c r="D106" s="137" t="s">
        <v>704</v>
      </c>
      <c r="E106" s="29">
        <v>2</v>
      </c>
    </row>
    <row r="107" spans="1:5" s="7" customFormat="1" x14ac:dyDescent="0.25">
      <c r="A107" s="507"/>
      <c r="B107" s="514"/>
      <c r="C107" s="507"/>
      <c r="D107" s="137" t="s">
        <v>628</v>
      </c>
      <c r="E107" s="29">
        <v>5</v>
      </c>
    </row>
    <row r="108" spans="1:5" s="7" customFormat="1" x14ac:dyDescent="0.25">
      <c r="A108" s="507"/>
      <c r="B108" s="514"/>
      <c r="C108" s="507"/>
      <c r="D108" s="137" t="s">
        <v>311</v>
      </c>
      <c r="E108" s="29">
        <v>3</v>
      </c>
    </row>
    <row r="109" spans="1:5" s="7" customFormat="1" x14ac:dyDescent="0.25">
      <c r="A109" s="128"/>
      <c r="B109" s="514"/>
      <c r="C109" s="128"/>
      <c r="D109" s="137" t="s">
        <v>705</v>
      </c>
      <c r="E109" s="29">
        <v>2</v>
      </c>
    </row>
    <row r="110" spans="1:5" s="7" customFormat="1" x14ac:dyDescent="0.25">
      <c r="A110" s="128"/>
      <c r="B110" s="519"/>
      <c r="C110" s="128"/>
      <c r="D110" s="137" t="s">
        <v>625</v>
      </c>
      <c r="E110" s="29">
        <v>4</v>
      </c>
    </row>
    <row r="111" spans="1:5" s="7" customFormat="1" x14ac:dyDescent="0.25">
      <c r="A111" s="50"/>
      <c r="B111" s="116"/>
      <c r="C111" s="27">
        <v>1</v>
      </c>
      <c r="D111" s="27">
        <v>8</v>
      </c>
      <c r="E111" s="27">
        <f>SUM(E103:E110)</f>
        <v>34</v>
      </c>
    </row>
    <row r="112" spans="1:5" s="7" customFormat="1" x14ac:dyDescent="0.25">
      <c r="A112" s="130">
        <v>23</v>
      </c>
      <c r="B112" s="101">
        <v>33</v>
      </c>
      <c r="C112" s="130" t="s">
        <v>700</v>
      </c>
      <c r="D112" s="137" t="s">
        <v>602</v>
      </c>
      <c r="E112" s="378">
        <v>1</v>
      </c>
    </row>
    <row r="113" spans="1:10" s="7" customFormat="1" x14ac:dyDescent="0.25">
      <c r="A113" s="390"/>
      <c r="B113" s="100"/>
      <c r="C113" s="390"/>
      <c r="D113" s="137" t="s">
        <v>679</v>
      </c>
      <c r="E113" s="29">
        <v>10</v>
      </c>
      <c r="F113" s="6"/>
      <c r="G113" s="6"/>
      <c r="H113" s="4"/>
      <c r="I113" s="4"/>
      <c r="J113" s="4"/>
    </row>
    <row r="114" spans="1:10" s="7" customFormat="1" x14ac:dyDescent="0.25">
      <c r="A114" s="128"/>
      <c r="B114" s="128"/>
      <c r="C114" s="128"/>
      <c r="D114" s="137" t="s">
        <v>700</v>
      </c>
      <c r="E114" s="29">
        <v>3</v>
      </c>
      <c r="F114" s="4"/>
      <c r="G114" s="4"/>
      <c r="H114" s="4"/>
      <c r="I114" s="4"/>
      <c r="J114" s="4"/>
    </row>
    <row r="115" spans="1:10" s="7" customFormat="1" x14ac:dyDescent="0.25">
      <c r="A115" s="128"/>
      <c r="B115" s="128"/>
      <c r="C115" s="128"/>
      <c r="D115" s="137" t="s">
        <v>706</v>
      </c>
      <c r="E115" s="29">
        <v>17</v>
      </c>
      <c r="F115" s="6"/>
      <c r="G115" s="6"/>
      <c r="H115" s="4"/>
      <c r="I115" s="4"/>
      <c r="J115" s="4"/>
    </row>
    <row r="116" spans="1:10" s="7" customFormat="1" x14ac:dyDescent="0.25">
      <c r="A116" s="128"/>
      <c r="B116" s="128"/>
      <c r="C116" s="128"/>
      <c r="D116" s="137" t="s">
        <v>697</v>
      </c>
      <c r="E116" s="29">
        <v>16</v>
      </c>
      <c r="F116" s="6"/>
      <c r="G116" s="6"/>
      <c r="H116" s="4"/>
      <c r="I116" s="4"/>
      <c r="J116" s="4"/>
    </row>
    <row r="117" spans="1:10" s="7" customFormat="1" x14ac:dyDescent="0.25">
      <c r="A117" s="128"/>
      <c r="B117" s="128"/>
      <c r="C117" s="128"/>
      <c r="D117" s="137" t="s">
        <v>707</v>
      </c>
      <c r="E117" s="29">
        <v>3</v>
      </c>
      <c r="F117" s="6"/>
      <c r="G117" s="6"/>
      <c r="H117" s="4"/>
      <c r="I117" s="4"/>
      <c r="J117" s="4"/>
    </row>
    <row r="118" spans="1:10" s="7" customFormat="1" x14ac:dyDescent="0.25">
      <c r="A118" s="128"/>
      <c r="B118" s="128"/>
      <c r="C118" s="128"/>
      <c r="D118" s="137" t="s">
        <v>699</v>
      </c>
      <c r="E118" s="29">
        <v>4</v>
      </c>
      <c r="F118" s="6"/>
      <c r="G118" s="6"/>
      <c r="H118" s="4"/>
      <c r="I118" s="4"/>
      <c r="J118" s="4"/>
    </row>
    <row r="119" spans="1:10" s="7" customFormat="1" x14ac:dyDescent="0.25">
      <c r="A119" s="128"/>
      <c r="B119" s="128"/>
      <c r="C119" s="128"/>
      <c r="D119" s="137" t="s">
        <v>677</v>
      </c>
      <c r="E119" s="29">
        <v>1</v>
      </c>
      <c r="F119" s="6"/>
      <c r="G119" s="6"/>
      <c r="H119" s="4"/>
      <c r="I119" s="4"/>
      <c r="J119" s="4"/>
    </row>
    <row r="120" spans="1:10" s="7" customFormat="1" x14ac:dyDescent="0.25">
      <c r="A120" s="128"/>
      <c r="B120" s="128"/>
      <c r="C120" s="128"/>
      <c r="D120" s="137" t="s">
        <v>678</v>
      </c>
      <c r="E120" s="29">
        <v>11</v>
      </c>
      <c r="F120" s="6"/>
      <c r="G120" s="6"/>
      <c r="H120" s="4"/>
      <c r="I120" s="4"/>
      <c r="J120" s="4"/>
    </row>
    <row r="121" spans="1:10" s="7" customFormat="1" ht="31.5" x14ac:dyDescent="0.25">
      <c r="A121" s="128"/>
      <c r="B121" s="128"/>
      <c r="C121" s="180"/>
      <c r="D121" s="137" t="s">
        <v>306</v>
      </c>
      <c r="E121" s="25">
        <v>34</v>
      </c>
      <c r="F121" s="6"/>
      <c r="G121" s="6"/>
      <c r="H121" s="4"/>
      <c r="I121" s="4"/>
      <c r="J121" s="4"/>
    </row>
    <row r="122" spans="1:10" s="4" customFormat="1" x14ac:dyDescent="0.25">
      <c r="A122" s="50"/>
      <c r="B122" s="116"/>
      <c r="C122" s="27">
        <v>1</v>
      </c>
      <c r="D122" s="27">
        <v>10</v>
      </c>
      <c r="E122" s="27">
        <f>SUM(E112:E121)</f>
        <v>100</v>
      </c>
    </row>
    <row r="123" spans="1:10" s="7" customFormat="1" x14ac:dyDescent="0.25">
      <c r="A123" s="128">
        <v>24</v>
      </c>
      <c r="B123" s="101">
        <v>30</v>
      </c>
      <c r="C123" s="130" t="s">
        <v>708</v>
      </c>
      <c r="D123" s="137" t="s">
        <v>709</v>
      </c>
      <c r="E123" s="29">
        <v>14</v>
      </c>
      <c r="F123" s="6"/>
      <c r="G123" s="6"/>
      <c r="H123" s="4"/>
      <c r="I123" s="4"/>
      <c r="J123" s="4"/>
    </row>
    <row r="124" spans="1:10" s="7" customFormat="1" x14ac:dyDescent="0.25">
      <c r="A124" s="128"/>
      <c r="B124" s="128"/>
      <c r="C124" s="128"/>
      <c r="D124" s="137" t="s">
        <v>710</v>
      </c>
      <c r="E124" s="29">
        <v>4</v>
      </c>
      <c r="F124" s="4"/>
      <c r="G124" s="4"/>
      <c r="H124" s="4"/>
      <c r="I124" s="4"/>
      <c r="J124" s="4"/>
    </row>
    <row r="125" spans="1:10" s="7" customFormat="1" x14ac:dyDescent="0.25">
      <c r="A125" s="128"/>
      <c r="B125" s="128"/>
      <c r="C125" s="128"/>
      <c r="D125" s="7" t="s">
        <v>711</v>
      </c>
      <c r="E125" s="29">
        <v>38</v>
      </c>
      <c r="F125" s="4"/>
      <c r="G125" s="4"/>
      <c r="H125" s="4"/>
      <c r="I125" s="4"/>
      <c r="J125" s="4"/>
    </row>
    <row r="126" spans="1:10" s="7" customFormat="1" x14ac:dyDescent="0.25">
      <c r="A126" s="128"/>
      <c r="B126" s="128"/>
      <c r="C126" s="128"/>
      <c r="D126" s="137" t="s">
        <v>712</v>
      </c>
      <c r="E126" s="29">
        <v>5</v>
      </c>
      <c r="F126" s="4"/>
      <c r="G126" s="4"/>
      <c r="H126" s="4"/>
      <c r="I126" s="4"/>
      <c r="J126" s="4"/>
    </row>
    <row r="127" spans="1:10" s="7" customFormat="1" x14ac:dyDescent="0.25">
      <c r="A127" s="128"/>
      <c r="B127" s="128"/>
      <c r="C127" s="128"/>
      <c r="D127" s="137" t="s">
        <v>713</v>
      </c>
      <c r="E127" s="29">
        <v>2</v>
      </c>
      <c r="F127" s="4"/>
      <c r="G127" s="4"/>
      <c r="H127" s="4"/>
      <c r="I127" s="4"/>
      <c r="J127" s="4"/>
    </row>
    <row r="128" spans="1:10" s="7" customFormat="1" x14ac:dyDescent="0.25">
      <c r="A128" s="128"/>
      <c r="B128" s="128"/>
      <c r="C128" s="128"/>
      <c r="D128" s="137" t="s">
        <v>714</v>
      </c>
      <c r="E128" s="29">
        <v>2</v>
      </c>
      <c r="F128" s="4"/>
      <c r="G128" s="4"/>
      <c r="H128" s="4"/>
      <c r="I128" s="4"/>
      <c r="J128" s="4"/>
    </row>
    <row r="129" spans="1:10" s="7" customFormat="1" x14ac:dyDescent="0.25">
      <c r="A129" s="128"/>
      <c r="B129" s="128"/>
      <c r="C129" s="128"/>
      <c r="D129" s="137" t="s">
        <v>715</v>
      </c>
      <c r="E129" s="29">
        <v>1</v>
      </c>
      <c r="F129" s="4"/>
      <c r="G129" s="4"/>
      <c r="H129" s="4"/>
      <c r="I129" s="4"/>
      <c r="J129" s="4"/>
    </row>
    <row r="130" spans="1:10" s="7" customFormat="1" x14ac:dyDescent="0.25">
      <c r="A130" s="128"/>
      <c r="B130" s="128"/>
      <c r="C130" s="128"/>
      <c r="D130" s="137" t="s">
        <v>716</v>
      </c>
      <c r="E130" s="29">
        <v>12</v>
      </c>
      <c r="F130" s="6"/>
      <c r="G130" s="6"/>
      <c r="H130" s="4"/>
      <c r="I130" s="4"/>
      <c r="J130" s="4"/>
    </row>
    <row r="131" spans="1:10" s="4" customFormat="1" x14ac:dyDescent="0.25">
      <c r="A131" s="50"/>
      <c r="B131" s="116"/>
      <c r="C131" s="27">
        <v>1</v>
      </c>
      <c r="D131" s="27">
        <v>8</v>
      </c>
      <c r="E131" s="27">
        <f>SUM(E123:E130)</f>
        <v>78</v>
      </c>
    </row>
    <row r="132" spans="1:10" s="7" customFormat="1" x14ac:dyDescent="0.25">
      <c r="A132" s="128">
        <v>25</v>
      </c>
      <c r="B132" s="101">
        <v>37</v>
      </c>
      <c r="C132" s="506" t="s">
        <v>639</v>
      </c>
      <c r="D132" s="137" t="s">
        <v>717</v>
      </c>
      <c r="E132" s="29">
        <v>1</v>
      </c>
      <c r="F132" s="6"/>
      <c r="G132" s="6"/>
      <c r="H132" s="4"/>
      <c r="I132" s="4"/>
      <c r="J132" s="4"/>
    </row>
    <row r="133" spans="1:10" s="7" customFormat="1" x14ac:dyDescent="0.25">
      <c r="A133" s="128"/>
      <c r="B133" s="114"/>
      <c r="C133" s="507"/>
      <c r="D133" s="137" t="s">
        <v>308</v>
      </c>
      <c r="E133" s="29">
        <v>1</v>
      </c>
      <c r="F133" s="6"/>
      <c r="G133" s="6"/>
      <c r="H133" s="4"/>
      <c r="I133" s="4"/>
      <c r="J133" s="4"/>
    </row>
    <row r="134" spans="1:10" s="7" customFormat="1" x14ac:dyDescent="0.25">
      <c r="A134" s="128"/>
      <c r="B134" s="128"/>
      <c r="C134" s="507"/>
      <c r="D134" s="137" t="s">
        <v>718</v>
      </c>
      <c r="E134" s="29">
        <v>3</v>
      </c>
      <c r="F134" s="6"/>
      <c r="G134" s="6"/>
      <c r="H134" s="4"/>
      <c r="I134" s="4"/>
      <c r="J134" s="4"/>
    </row>
    <row r="135" spans="1:10" s="7" customFormat="1" x14ac:dyDescent="0.25">
      <c r="A135" s="128"/>
      <c r="B135" s="128"/>
      <c r="C135" s="507"/>
      <c r="D135" s="178" t="s">
        <v>519</v>
      </c>
      <c r="E135" s="376">
        <v>5</v>
      </c>
      <c r="F135" s="6"/>
      <c r="G135" s="6"/>
      <c r="H135" s="4"/>
      <c r="I135" s="4"/>
      <c r="J135" s="4"/>
    </row>
    <row r="136" spans="1:10" s="7" customFormat="1" x14ac:dyDescent="0.25">
      <c r="A136" s="128"/>
      <c r="B136" s="128"/>
      <c r="C136" s="507"/>
      <c r="D136" s="137" t="s">
        <v>719</v>
      </c>
      <c r="E136" s="29">
        <v>3</v>
      </c>
      <c r="F136" s="6"/>
      <c r="G136" s="6"/>
      <c r="H136" s="4"/>
      <c r="I136" s="4"/>
      <c r="J136" s="4"/>
    </row>
    <row r="137" spans="1:10" s="7" customFormat="1" x14ac:dyDescent="0.25">
      <c r="A137" s="128"/>
      <c r="B137" s="128"/>
      <c r="C137" s="507"/>
      <c r="D137" s="137" t="s">
        <v>720</v>
      </c>
      <c r="E137" s="29">
        <v>3</v>
      </c>
      <c r="F137" s="6"/>
      <c r="G137" s="6"/>
      <c r="H137" s="4"/>
      <c r="I137" s="4"/>
      <c r="J137" s="4"/>
    </row>
    <row r="138" spans="1:10" s="7" customFormat="1" x14ac:dyDescent="0.25">
      <c r="A138" s="128"/>
      <c r="B138" s="128"/>
      <c r="C138" s="507"/>
      <c r="D138" s="137" t="s">
        <v>721</v>
      </c>
      <c r="E138" s="29">
        <v>4</v>
      </c>
      <c r="F138" s="6"/>
      <c r="G138" s="6"/>
      <c r="H138" s="4"/>
      <c r="I138" s="4"/>
      <c r="J138" s="4"/>
    </row>
    <row r="139" spans="1:10" s="7" customFormat="1" x14ac:dyDescent="0.25">
      <c r="A139" s="128"/>
      <c r="B139" s="128"/>
      <c r="C139" s="507"/>
      <c r="D139" s="137" t="s">
        <v>722</v>
      </c>
      <c r="E139" s="29">
        <v>8</v>
      </c>
      <c r="F139" s="6"/>
      <c r="G139" s="6"/>
      <c r="H139" s="4"/>
      <c r="I139" s="4"/>
      <c r="J139" s="4"/>
    </row>
    <row r="140" spans="1:10" s="7" customFormat="1" x14ac:dyDescent="0.25">
      <c r="A140" s="128"/>
      <c r="B140" s="128"/>
      <c r="C140" s="507"/>
      <c r="D140" s="137" t="s">
        <v>723</v>
      </c>
      <c r="E140" s="29">
        <v>4</v>
      </c>
      <c r="F140" s="6"/>
      <c r="G140" s="6"/>
      <c r="H140" s="4"/>
      <c r="I140" s="4"/>
      <c r="J140" s="4"/>
    </row>
    <row r="141" spans="1:10" s="4" customFormat="1" x14ac:dyDescent="0.25">
      <c r="A141" s="50"/>
      <c r="B141" s="50"/>
      <c r="C141" s="27">
        <v>1</v>
      </c>
      <c r="D141" s="27">
        <v>9</v>
      </c>
      <c r="E141" s="27">
        <f>SUM(E132:E140)</f>
        <v>32</v>
      </c>
      <c r="F141" s="6"/>
      <c r="G141" s="6"/>
      <c r="H141" s="6"/>
    </row>
    <row r="142" spans="1:10" s="4" customFormat="1" x14ac:dyDescent="0.25">
      <c r="A142" s="556" t="s">
        <v>121</v>
      </c>
      <c r="B142" s="557"/>
      <c r="C142" s="31">
        <f>C111+C122+C131+C141</f>
        <v>4</v>
      </c>
      <c r="D142" s="31">
        <f>D111+D122+D131+D141</f>
        <v>35</v>
      </c>
      <c r="E142" s="31">
        <f>E141+E131+E122+E111</f>
        <v>244</v>
      </c>
      <c r="F142" s="174">
        <f>E142-G142</f>
        <v>0</v>
      </c>
      <c r="G142" s="4">
        <v>244</v>
      </c>
    </row>
    <row r="143" spans="1:10" s="75" customFormat="1" x14ac:dyDescent="0.25">
      <c r="A143" s="615" t="s">
        <v>122</v>
      </c>
      <c r="B143" s="615"/>
      <c r="C143" s="86">
        <f>C142+C101+C95+C90+C87+C83+C80+C72+C68+C61+C57+C53+C45+C42+C38+C28+C25+C20+C17+C14+C10+C6</f>
        <v>25</v>
      </c>
      <c r="D143" s="86">
        <f>D142+D101+D95+D90+D87+D83+D80+D72+D68+D61+D57+D53+D45+D42+D38+D28+D25+D20+D17+D14+D10+D6</f>
        <v>92</v>
      </c>
      <c r="E143" s="86">
        <f>E142+E101+E95+E90+E87+E83+E80+E72+E68+E61+E57+E53+E45+E42+E38+E28+E25+E20+E17+E14+E10+E6</f>
        <v>359</v>
      </c>
      <c r="F143" s="174">
        <f>E143-G143</f>
        <v>0</v>
      </c>
      <c r="G143" s="174">
        <v>359</v>
      </c>
    </row>
    <row r="144" spans="1:10" s="65" customFormat="1" x14ac:dyDescent="0.25">
      <c r="A144" s="619" t="s">
        <v>325</v>
      </c>
      <c r="B144" s="620"/>
      <c r="C144" s="620"/>
      <c r="D144" s="620"/>
      <c r="E144" s="621"/>
    </row>
    <row r="145" spans="1:8" s="4" customFormat="1" x14ac:dyDescent="0.25">
      <c r="A145" s="491" t="s">
        <v>47</v>
      </c>
      <c r="B145" s="492"/>
      <c r="C145" s="492"/>
      <c r="D145" s="492"/>
      <c r="E145" s="493"/>
      <c r="F145" s="6"/>
      <c r="G145" s="6"/>
      <c r="H145" s="6"/>
    </row>
    <row r="146" spans="1:8" s="4" customFormat="1" ht="15.75" customHeight="1" x14ac:dyDescent="0.25">
      <c r="A146" s="128">
        <v>1</v>
      </c>
      <c r="B146" s="518">
        <v>22</v>
      </c>
      <c r="C146" s="506" t="s">
        <v>473</v>
      </c>
      <c r="D146" s="137" t="s">
        <v>412</v>
      </c>
      <c r="E146" s="277">
        <v>8</v>
      </c>
    </row>
    <row r="147" spans="1:8" s="9" customFormat="1" x14ac:dyDescent="0.25">
      <c r="A147" s="128"/>
      <c r="B147" s="514"/>
      <c r="C147" s="507"/>
      <c r="D147" s="200" t="s">
        <v>151</v>
      </c>
      <c r="E147" s="342">
        <v>4</v>
      </c>
    </row>
    <row r="148" spans="1:8" s="9" customFormat="1" x14ac:dyDescent="0.25">
      <c r="A148" s="128"/>
      <c r="B148" s="519"/>
      <c r="C148" s="533"/>
      <c r="D148" s="200" t="s">
        <v>152</v>
      </c>
      <c r="E148" s="342">
        <v>1</v>
      </c>
    </row>
    <row r="149" spans="1:8" s="4" customFormat="1" x14ac:dyDescent="0.25">
      <c r="A149" s="50"/>
      <c r="B149" s="116"/>
      <c r="C149" s="27">
        <v>1</v>
      </c>
      <c r="D149" s="27">
        <v>1</v>
      </c>
      <c r="E149" s="84">
        <f>SUM(E146:E148)</f>
        <v>13</v>
      </c>
    </row>
    <row r="150" spans="1:8" s="7" customFormat="1" ht="15.75" customHeight="1" x14ac:dyDescent="0.25">
      <c r="A150" s="491" t="s">
        <v>389</v>
      </c>
      <c r="B150" s="492"/>
      <c r="C150" s="492"/>
      <c r="D150" s="492"/>
      <c r="E150" s="493"/>
    </row>
    <row r="151" spans="1:8" s="9" customFormat="1" ht="31.5" x14ac:dyDescent="0.25">
      <c r="A151" s="128">
        <v>2</v>
      </c>
      <c r="B151" s="101">
        <v>10</v>
      </c>
      <c r="C151" s="130" t="s">
        <v>167</v>
      </c>
      <c r="D151" s="137" t="s">
        <v>215</v>
      </c>
      <c r="E151" s="277">
        <v>1</v>
      </c>
    </row>
    <row r="152" spans="1:8" s="4" customFormat="1" x14ac:dyDescent="0.25">
      <c r="A152" s="50"/>
      <c r="B152" s="116"/>
      <c r="C152" s="27">
        <v>1</v>
      </c>
      <c r="D152" s="27">
        <v>1</v>
      </c>
      <c r="E152" s="84">
        <f>SUM(E151:E151)</f>
        <v>1</v>
      </c>
    </row>
    <row r="153" spans="1:8" s="4" customFormat="1" ht="15.75" customHeight="1" x14ac:dyDescent="0.25">
      <c r="A153" s="491" t="s">
        <v>54</v>
      </c>
      <c r="B153" s="492"/>
      <c r="C153" s="492"/>
      <c r="D153" s="492"/>
      <c r="E153" s="493"/>
    </row>
    <row r="154" spans="1:8" s="4" customFormat="1" ht="31.5" x14ac:dyDescent="0.25">
      <c r="A154" s="130">
        <v>3</v>
      </c>
      <c r="B154" s="597">
        <v>33</v>
      </c>
      <c r="C154" s="130" t="s">
        <v>324</v>
      </c>
      <c r="D154" s="137" t="s">
        <v>724</v>
      </c>
      <c r="E154" s="29">
        <v>1</v>
      </c>
    </row>
    <row r="155" spans="1:8" s="4" customFormat="1" x14ac:dyDescent="0.25">
      <c r="A155" s="128"/>
      <c r="B155" s="598"/>
      <c r="C155" s="507"/>
      <c r="D155" s="137" t="s">
        <v>725</v>
      </c>
      <c r="E155" s="29">
        <v>1</v>
      </c>
    </row>
    <row r="156" spans="1:8" s="4" customFormat="1" x14ac:dyDescent="0.25">
      <c r="A156" s="180"/>
      <c r="B156" s="598"/>
      <c r="C156" s="507"/>
      <c r="D156" s="148" t="s">
        <v>726</v>
      </c>
      <c r="E156" s="32">
        <v>1</v>
      </c>
    </row>
    <row r="157" spans="1:8" s="4" customFormat="1" x14ac:dyDescent="0.25">
      <c r="A157" s="50"/>
      <c r="B157" s="116"/>
      <c r="C157" s="27">
        <v>1</v>
      </c>
      <c r="D157" s="27">
        <v>3</v>
      </c>
      <c r="E157" s="27">
        <f>SUM(E154:E156)</f>
        <v>3</v>
      </c>
    </row>
    <row r="158" spans="1:8" s="4" customFormat="1" ht="31.5" x14ac:dyDescent="0.25">
      <c r="A158" s="29">
        <v>4</v>
      </c>
      <c r="B158" s="161">
        <v>30</v>
      </c>
      <c r="C158" s="29" t="s">
        <v>727</v>
      </c>
      <c r="D158" s="18" t="s">
        <v>499</v>
      </c>
      <c r="E158" s="29">
        <v>1</v>
      </c>
    </row>
    <row r="159" spans="1:8" s="4" customFormat="1" x14ac:dyDescent="0.25">
      <c r="A159" s="29"/>
      <c r="B159" s="161"/>
      <c r="C159" s="267"/>
      <c r="D159" s="18" t="s">
        <v>715</v>
      </c>
      <c r="E159" s="29">
        <v>1</v>
      </c>
    </row>
    <row r="160" spans="1:8" s="4" customFormat="1" x14ac:dyDescent="0.25">
      <c r="A160" s="50"/>
      <c r="B160" s="116"/>
      <c r="C160" s="27">
        <v>1</v>
      </c>
      <c r="D160" s="27">
        <v>2</v>
      </c>
      <c r="E160" s="27">
        <f>SUM(E158:E159)</f>
        <v>2</v>
      </c>
    </row>
    <row r="161" spans="1:7" s="49" customFormat="1" x14ac:dyDescent="0.25">
      <c r="A161" s="555" t="s">
        <v>122</v>
      </c>
      <c r="B161" s="555"/>
      <c r="C161" s="86">
        <f>C149+C152+C157+C160</f>
        <v>4</v>
      </c>
      <c r="D161" s="86">
        <f>D149+D152+D157+D160</f>
        <v>7</v>
      </c>
      <c r="E161" s="86">
        <f>E149+E152+E157+E160</f>
        <v>19</v>
      </c>
      <c r="F161" s="174">
        <f>E161-G161</f>
        <v>0</v>
      </c>
      <c r="G161" s="173">
        <v>19</v>
      </c>
    </row>
  </sheetData>
  <sortState ref="D235:E245">
    <sortCondition ref="D234"/>
  </sortState>
  <mergeCells count="73">
    <mergeCell ref="B103:B110"/>
    <mergeCell ref="C146:C148"/>
    <mergeCell ref="B146:B148"/>
    <mergeCell ref="A153:E153"/>
    <mergeCell ref="B154:B156"/>
    <mergeCell ref="C155:C156"/>
    <mergeCell ref="C132:C140"/>
    <mergeCell ref="A142:B142"/>
    <mergeCell ref="C8:C9"/>
    <mergeCell ref="B8:B9"/>
    <mergeCell ref="C12:C13"/>
    <mergeCell ref="B12:B13"/>
    <mergeCell ref="A12:A13"/>
    <mergeCell ref="B55:B56"/>
    <mergeCell ref="A55:A56"/>
    <mergeCell ref="B59:B60"/>
    <mergeCell ref="A59:A60"/>
    <mergeCell ref="A63:A67"/>
    <mergeCell ref="B63:B67"/>
    <mergeCell ref="C63:C67"/>
    <mergeCell ref="C55:C56"/>
    <mergeCell ref="D1:E1"/>
    <mergeCell ref="A2:E2"/>
    <mergeCell ref="A144:E144"/>
    <mergeCell ref="A4:E4"/>
    <mergeCell ref="A54:E54"/>
    <mergeCell ref="A7:E7"/>
    <mergeCell ref="A46:E46"/>
    <mergeCell ref="A47:A52"/>
    <mergeCell ref="C59:C60"/>
    <mergeCell ref="A62:E62"/>
    <mergeCell ref="C92:C94"/>
    <mergeCell ref="B92:B94"/>
    <mergeCell ref="A92:A94"/>
    <mergeCell ref="A81:E81"/>
    <mergeCell ref="A161:B161"/>
    <mergeCell ref="A21:E21"/>
    <mergeCell ref="A11:E11"/>
    <mergeCell ref="A15:E15"/>
    <mergeCell ref="A18:E18"/>
    <mergeCell ref="A22:A24"/>
    <mergeCell ref="C22:C24"/>
    <mergeCell ref="A26:E26"/>
    <mergeCell ref="A29:E29"/>
    <mergeCell ref="A30:A36"/>
    <mergeCell ref="C30:C36"/>
    <mergeCell ref="A39:E39"/>
    <mergeCell ref="C40:C41"/>
    <mergeCell ref="A43:E43"/>
    <mergeCell ref="C47:C52"/>
    <mergeCell ref="A58:E58"/>
    <mergeCell ref="A84:E84"/>
    <mergeCell ref="A85:A86"/>
    <mergeCell ref="C85:C86"/>
    <mergeCell ref="A73:E73"/>
    <mergeCell ref="A74:A79"/>
    <mergeCell ref="C74:C79"/>
    <mergeCell ref="A70:A71"/>
    <mergeCell ref="B70:B71"/>
    <mergeCell ref="C70:C71"/>
    <mergeCell ref="A69:E69"/>
    <mergeCell ref="A150:E150"/>
    <mergeCell ref="A88:E88"/>
    <mergeCell ref="A91:E91"/>
    <mergeCell ref="A96:E96"/>
    <mergeCell ref="A97:A100"/>
    <mergeCell ref="C97:C100"/>
    <mergeCell ref="B99:B100"/>
    <mergeCell ref="A145:E145"/>
    <mergeCell ref="A143:B143"/>
    <mergeCell ref="A102:E102"/>
    <mergeCell ref="A103:A108"/>
    <mergeCell ref="C103:C108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180" r:id="rId1"/>
  <headerFooter differentFirst="1">
    <oddHeader>&amp;C1</oddHeader>
  </headerFooter>
  <rowBreaks count="1" manualBreakCount="1">
    <brk id="5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302"/>
  <sheetViews>
    <sheetView view="pageBreakPreview" zoomScale="90" zoomScaleSheetLayoutView="90" workbookViewId="0">
      <pane ySplit="3" topLeftCell="A142" activePane="bottomLeft" state="frozen"/>
      <selection activeCell="C99" sqref="C99"/>
      <selection pane="bottomLeft" activeCell="C241" sqref="C241:C250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36" style="68" customWidth="1"/>
    <col min="4" max="4" width="44.85546875" style="68" customWidth="1"/>
    <col min="5" max="5" width="12.7109375" style="79" customWidth="1"/>
    <col min="6" max="6" width="9.140625" style="68" customWidth="1"/>
    <col min="7" max="8" width="9.42578125" style="68" customWidth="1"/>
    <col min="9" max="16384" width="9.140625" style="68"/>
  </cols>
  <sheetData>
    <row r="1" spans="1:8" ht="69.75" customHeight="1" x14ac:dyDescent="0.25">
      <c r="D1" s="644" t="s">
        <v>951</v>
      </c>
      <c r="E1" s="644"/>
      <c r="F1" s="69"/>
    </row>
    <row r="2" spans="1:8" ht="37.5" customHeight="1" x14ac:dyDescent="0.25">
      <c r="A2" s="645" t="s">
        <v>331</v>
      </c>
      <c r="B2" s="645"/>
      <c r="C2" s="645"/>
      <c r="D2" s="645"/>
      <c r="E2" s="645"/>
      <c r="F2" s="69"/>
    </row>
    <row r="3" spans="1:8" s="71" customFormat="1" ht="48" customHeight="1" x14ac:dyDescent="0.25">
      <c r="A3" s="102" t="s">
        <v>230</v>
      </c>
      <c r="B3" s="70" t="s">
        <v>86</v>
      </c>
      <c r="C3" s="34" t="s">
        <v>207</v>
      </c>
      <c r="D3" s="34" t="s">
        <v>206</v>
      </c>
      <c r="E3" s="298" t="s">
        <v>205</v>
      </c>
    </row>
    <row r="4" spans="1:8" s="4" customFormat="1" ht="19.5" customHeight="1" x14ac:dyDescent="0.25">
      <c r="A4" s="522" t="s">
        <v>0</v>
      </c>
      <c r="B4" s="522"/>
      <c r="C4" s="522"/>
      <c r="D4" s="522"/>
      <c r="E4" s="522"/>
    </row>
    <row r="5" spans="1:8" s="4" customFormat="1" ht="15.75" customHeight="1" x14ac:dyDescent="0.25">
      <c r="A5" s="495">
        <v>1</v>
      </c>
      <c r="B5" s="518">
        <v>1</v>
      </c>
      <c r="C5" s="520" t="s">
        <v>305</v>
      </c>
      <c r="D5" s="157" t="s">
        <v>1</v>
      </c>
      <c r="E5" s="300">
        <v>55</v>
      </c>
    </row>
    <row r="6" spans="1:8" s="4" customFormat="1" x14ac:dyDescent="0.25">
      <c r="A6" s="495"/>
      <c r="B6" s="514"/>
      <c r="C6" s="521"/>
      <c r="D6" s="157" t="s">
        <v>2</v>
      </c>
      <c r="E6" s="300">
        <v>15</v>
      </c>
    </row>
    <row r="7" spans="1:8" s="4" customFormat="1" x14ac:dyDescent="0.25">
      <c r="A7" s="495"/>
      <c r="B7" s="514"/>
      <c r="C7" s="521"/>
      <c r="D7" s="157" t="s">
        <v>60</v>
      </c>
      <c r="E7" s="300">
        <v>6</v>
      </c>
    </row>
    <row r="8" spans="1:8" s="4" customFormat="1" x14ac:dyDescent="0.25">
      <c r="A8" s="495"/>
      <c r="B8" s="514"/>
      <c r="C8" s="521"/>
      <c r="D8" s="157" t="s">
        <v>59</v>
      </c>
      <c r="E8" s="300">
        <v>1</v>
      </c>
    </row>
    <row r="9" spans="1:8" s="4" customFormat="1" x14ac:dyDescent="0.25">
      <c r="A9" s="495"/>
      <c r="B9" s="514"/>
      <c r="C9" s="521"/>
      <c r="D9" s="157" t="s">
        <v>58</v>
      </c>
      <c r="E9" s="300">
        <v>6</v>
      </c>
    </row>
    <row r="10" spans="1:8" s="4" customFormat="1" x14ac:dyDescent="0.25">
      <c r="A10" s="495"/>
      <c r="B10" s="514"/>
      <c r="C10" s="521"/>
      <c r="D10" s="157" t="s">
        <v>123</v>
      </c>
      <c r="E10" s="300">
        <v>7</v>
      </c>
    </row>
    <row r="11" spans="1:8" s="4" customFormat="1" x14ac:dyDescent="0.25">
      <c r="A11" s="495"/>
      <c r="B11" s="514"/>
      <c r="C11" s="521"/>
      <c r="D11" s="157" t="s">
        <v>57</v>
      </c>
      <c r="E11" s="300">
        <v>8</v>
      </c>
    </row>
    <row r="12" spans="1:8" s="4" customFormat="1" x14ac:dyDescent="0.25">
      <c r="A12" s="495"/>
      <c r="B12" s="514"/>
      <c r="C12" s="521"/>
      <c r="D12" s="157" t="s">
        <v>55</v>
      </c>
      <c r="E12" s="300">
        <v>7</v>
      </c>
    </row>
    <row r="13" spans="1:8" s="4" customFormat="1" x14ac:dyDescent="0.25">
      <c r="A13" s="495"/>
      <c r="B13" s="514"/>
      <c r="C13" s="521"/>
      <c r="D13" s="157" t="s">
        <v>262</v>
      </c>
      <c r="E13" s="300">
        <v>6</v>
      </c>
    </row>
    <row r="14" spans="1:8" s="4" customFormat="1" x14ac:dyDescent="0.25">
      <c r="A14" s="495"/>
      <c r="B14" s="514"/>
      <c r="C14" s="521"/>
      <c r="D14" s="157" t="s">
        <v>56</v>
      </c>
      <c r="E14" s="300">
        <v>3</v>
      </c>
    </row>
    <row r="15" spans="1:8" s="4" customFormat="1" ht="45" x14ac:dyDescent="0.25">
      <c r="A15" s="495"/>
      <c r="B15" s="514"/>
      <c r="C15" s="521"/>
      <c r="D15" s="157" t="s">
        <v>263</v>
      </c>
      <c r="E15" s="300">
        <v>6</v>
      </c>
    </row>
    <row r="16" spans="1:8" s="4" customFormat="1" x14ac:dyDescent="0.25">
      <c r="A16" s="50"/>
      <c r="B16" s="116"/>
      <c r="C16" s="27">
        <v>1</v>
      </c>
      <c r="D16" s="27">
        <v>11</v>
      </c>
      <c r="E16" s="84">
        <f>SUM(E5:E15)</f>
        <v>120</v>
      </c>
      <c r="F16" s="6"/>
      <c r="G16" s="6"/>
      <c r="H16" s="6"/>
    </row>
    <row r="17" spans="1:8" s="4" customFormat="1" x14ac:dyDescent="0.25">
      <c r="A17" s="491" t="s">
        <v>3</v>
      </c>
      <c r="B17" s="492"/>
      <c r="C17" s="492"/>
      <c r="D17" s="492"/>
      <c r="E17" s="493"/>
    </row>
    <row r="18" spans="1:8" s="4" customFormat="1" ht="16.5" customHeight="1" x14ac:dyDescent="0.25">
      <c r="A18" s="494">
        <v>2</v>
      </c>
      <c r="B18" s="101">
        <v>2</v>
      </c>
      <c r="C18" s="640" t="s">
        <v>406</v>
      </c>
      <c r="D18" s="36" t="s">
        <v>170</v>
      </c>
      <c r="E18" s="26">
        <v>7</v>
      </c>
      <c r="F18" s="22"/>
      <c r="G18" s="22"/>
      <c r="H18" s="22"/>
    </row>
    <row r="19" spans="1:8" s="4" customFormat="1" x14ac:dyDescent="0.25">
      <c r="A19" s="495"/>
      <c r="B19" s="114"/>
      <c r="C19" s="641"/>
      <c r="D19" s="36" t="s">
        <v>171</v>
      </c>
      <c r="E19" s="26">
        <v>2</v>
      </c>
      <c r="F19" s="22"/>
      <c r="G19" s="22"/>
      <c r="H19" s="22"/>
    </row>
    <row r="20" spans="1:8" s="4" customFormat="1" x14ac:dyDescent="0.25">
      <c r="A20" s="495"/>
      <c r="B20" s="114"/>
      <c r="C20" s="641"/>
      <c r="D20" s="36" t="s">
        <v>169</v>
      </c>
      <c r="E20" s="26">
        <v>6</v>
      </c>
      <c r="F20" s="22"/>
      <c r="G20" s="22"/>
      <c r="H20" s="22"/>
    </row>
    <row r="21" spans="1:8" s="4" customFormat="1" x14ac:dyDescent="0.25">
      <c r="A21" s="495"/>
      <c r="B21" s="114"/>
      <c r="C21" s="641"/>
      <c r="D21" s="36" t="s">
        <v>172</v>
      </c>
      <c r="E21" s="26">
        <v>1</v>
      </c>
      <c r="F21" s="22"/>
      <c r="G21" s="22"/>
      <c r="H21" s="22"/>
    </row>
    <row r="22" spans="1:8" s="4" customFormat="1" x14ac:dyDescent="0.25">
      <c r="A22" s="495"/>
      <c r="B22" s="114"/>
      <c r="C22" s="641"/>
      <c r="D22" s="36" t="s">
        <v>180</v>
      </c>
      <c r="E22" s="26">
        <v>1</v>
      </c>
      <c r="F22" s="22"/>
      <c r="G22" s="22"/>
      <c r="H22" s="22"/>
    </row>
    <row r="23" spans="1:8" s="4" customFormat="1" x14ac:dyDescent="0.25">
      <c r="A23" s="50"/>
      <c r="B23" s="116"/>
      <c r="C23" s="27">
        <v>1</v>
      </c>
      <c r="D23" s="27">
        <v>5</v>
      </c>
      <c r="E23" s="84">
        <v>17</v>
      </c>
      <c r="F23" s="6"/>
      <c r="G23" s="6"/>
      <c r="H23" s="6"/>
    </row>
    <row r="24" spans="1:8" s="4" customFormat="1" ht="15.75" customHeight="1" x14ac:dyDescent="0.25">
      <c r="A24" s="491" t="s">
        <v>4</v>
      </c>
      <c r="B24" s="492"/>
      <c r="C24" s="492"/>
      <c r="D24" s="492"/>
      <c r="E24" s="493"/>
    </row>
    <row r="25" spans="1:8" s="4" customFormat="1" x14ac:dyDescent="0.25">
      <c r="A25" s="494">
        <v>3</v>
      </c>
      <c r="B25" s="101">
        <v>3</v>
      </c>
      <c r="C25" s="636" t="s">
        <v>372</v>
      </c>
      <c r="D25" s="36" t="s">
        <v>338</v>
      </c>
      <c r="E25" s="26">
        <v>5</v>
      </c>
    </row>
    <row r="26" spans="1:8" s="4" customFormat="1" ht="31.5" x14ac:dyDescent="0.25">
      <c r="A26" s="495"/>
      <c r="B26" s="114"/>
      <c r="C26" s="634"/>
      <c r="D26" s="36" t="s">
        <v>381</v>
      </c>
      <c r="E26" s="26">
        <v>9</v>
      </c>
    </row>
    <row r="27" spans="1:8" s="4" customFormat="1" x14ac:dyDescent="0.25">
      <c r="A27" s="495"/>
      <c r="B27" s="114"/>
      <c r="C27" s="634"/>
      <c r="D27" s="4" t="s">
        <v>382</v>
      </c>
      <c r="E27" s="26">
        <v>2</v>
      </c>
    </row>
    <row r="28" spans="1:8" s="4" customFormat="1" x14ac:dyDescent="0.25">
      <c r="A28" s="495"/>
      <c r="B28" s="114"/>
      <c r="C28" s="634"/>
      <c r="D28" s="36" t="s">
        <v>474</v>
      </c>
      <c r="E28" s="26">
        <v>17</v>
      </c>
    </row>
    <row r="29" spans="1:8" s="4" customFormat="1" x14ac:dyDescent="0.25">
      <c r="A29" s="495"/>
      <c r="B29" s="114"/>
      <c r="C29" s="634"/>
      <c r="D29" s="4" t="s">
        <v>340</v>
      </c>
      <c r="E29" s="26">
        <v>2</v>
      </c>
    </row>
    <row r="30" spans="1:8" s="4" customFormat="1" x14ac:dyDescent="0.25">
      <c r="A30" s="50"/>
      <c r="B30" s="116"/>
      <c r="C30" s="27">
        <v>1</v>
      </c>
      <c r="D30" s="27">
        <v>5</v>
      </c>
      <c r="E30" s="84">
        <f>SUM(E25:E29)</f>
        <v>35</v>
      </c>
      <c r="F30" s="6"/>
      <c r="G30" s="6"/>
      <c r="H30" s="6"/>
    </row>
    <row r="31" spans="1:8" s="4" customFormat="1" x14ac:dyDescent="0.25">
      <c r="A31" s="491" t="s">
        <v>6</v>
      </c>
      <c r="B31" s="492"/>
      <c r="C31" s="492"/>
      <c r="D31" s="492"/>
      <c r="E31" s="493"/>
    </row>
    <row r="32" spans="1:8" s="4" customFormat="1" ht="18.75" customHeight="1" x14ac:dyDescent="0.25">
      <c r="A32" s="494">
        <v>4</v>
      </c>
      <c r="B32" s="101">
        <v>5</v>
      </c>
      <c r="C32" s="636" t="s">
        <v>7</v>
      </c>
      <c r="D32" s="36" t="s">
        <v>173</v>
      </c>
      <c r="E32" s="297">
        <v>43</v>
      </c>
    </row>
    <row r="33" spans="1:8" s="4" customFormat="1" x14ac:dyDescent="0.25">
      <c r="A33" s="495"/>
      <c r="B33" s="114"/>
      <c r="C33" s="634"/>
      <c r="D33" s="36" t="s">
        <v>174</v>
      </c>
      <c r="E33" s="297">
        <v>5</v>
      </c>
    </row>
    <row r="34" spans="1:8" s="4" customFormat="1" x14ac:dyDescent="0.25">
      <c r="A34" s="50"/>
      <c r="B34" s="116"/>
      <c r="C34" s="27">
        <v>1</v>
      </c>
      <c r="D34" s="27">
        <v>2</v>
      </c>
      <c r="E34" s="84">
        <f>SUM(E32:E33)</f>
        <v>48</v>
      </c>
      <c r="F34" s="6"/>
      <c r="G34" s="6"/>
      <c r="H34" s="6"/>
    </row>
    <row r="35" spans="1:8" s="4" customFormat="1" ht="19.5" customHeight="1" x14ac:dyDescent="0.25">
      <c r="A35" s="522" t="s">
        <v>8</v>
      </c>
      <c r="B35" s="522"/>
      <c r="C35" s="522"/>
      <c r="D35" s="522"/>
      <c r="E35" s="522"/>
    </row>
    <row r="36" spans="1:8" s="4" customFormat="1" ht="15.75" customHeight="1" x14ac:dyDescent="0.25">
      <c r="A36" s="100">
        <v>5</v>
      </c>
      <c r="B36" s="101">
        <v>6</v>
      </c>
      <c r="C36" s="144" t="s">
        <v>386</v>
      </c>
      <c r="D36" s="157" t="s">
        <v>61</v>
      </c>
      <c r="E36" s="300">
        <v>9</v>
      </c>
    </row>
    <row r="37" spans="1:8" s="4" customFormat="1" x14ac:dyDescent="0.25">
      <c r="A37" s="50"/>
      <c r="B37" s="116"/>
      <c r="C37" s="27">
        <v>1</v>
      </c>
      <c r="D37" s="27">
        <v>1</v>
      </c>
      <c r="E37" s="84">
        <f>SUM(E36:E36)</f>
        <v>9</v>
      </c>
      <c r="F37" s="6"/>
      <c r="G37" s="6"/>
      <c r="H37" s="6"/>
    </row>
    <row r="38" spans="1:8" s="4" customFormat="1" x14ac:dyDescent="0.25">
      <c r="A38" s="491" t="s">
        <v>9</v>
      </c>
      <c r="B38" s="492"/>
      <c r="C38" s="492"/>
      <c r="D38" s="492"/>
      <c r="E38" s="493"/>
    </row>
    <row r="39" spans="1:8" s="4" customFormat="1" x14ac:dyDescent="0.25">
      <c r="A39" s="494">
        <v>6</v>
      </c>
      <c r="B39" s="114">
        <v>7</v>
      </c>
      <c r="C39" s="637" t="s">
        <v>92</v>
      </c>
      <c r="D39" s="36" t="s">
        <v>1</v>
      </c>
      <c r="E39" s="23">
        <v>6</v>
      </c>
    </row>
    <row r="40" spans="1:8" s="4" customFormat="1" ht="17.25" customHeight="1" x14ac:dyDescent="0.25">
      <c r="A40" s="495"/>
      <c r="B40" s="114"/>
      <c r="C40" s="637"/>
      <c r="D40" s="36" t="s">
        <v>92</v>
      </c>
      <c r="E40" s="23">
        <v>37</v>
      </c>
    </row>
    <row r="41" spans="1:8" s="4" customFormat="1" ht="31.5" x14ac:dyDescent="0.25">
      <c r="A41" s="495"/>
      <c r="B41" s="114"/>
      <c r="C41" s="637"/>
      <c r="D41" s="19" t="s">
        <v>233</v>
      </c>
      <c r="E41" s="23">
        <v>6</v>
      </c>
    </row>
    <row r="42" spans="1:8" s="4" customFormat="1" ht="31.5" x14ac:dyDescent="0.25">
      <c r="A42" s="495"/>
      <c r="B42" s="114"/>
      <c r="C42" s="637"/>
      <c r="D42" s="19" t="s">
        <v>232</v>
      </c>
      <c r="E42" s="23">
        <v>3</v>
      </c>
    </row>
    <row r="43" spans="1:8" s="4" customFormat="1" x14ac:dyDescent="0.25">
      <c r="A43" s="495"/>
      <c r="B43" s="114"/>
      <c r="C43" s="637"/>
      <c r="D43" s="36" t="s">
        <v>199</v>
      </c>
      <c r="E43" s="23">
        <v>6</v>
      </c>
    </row>
    <row r="44" spans="1:8" s="4" customFormat="1" x14ac:dyDescent="0.25">
      <c r="A44" s="50"/>
      <c r="B44" s="116"/>
      <c r="C44" s="27">
        <v>1</v>
      </c>
      <c r="D44" s="27">
        <v>5</v>
      </c>
      <c r="E44" s="84">
        <f>SUM(E39:E43)</f>
        <v>58</v>
      </c>
      <c r="F44" s="6"/>
      <c r="G44" s="6"/>
      <c r="H44" s="6"/>
    </row>
    <row r="45" spans="1:8" s="4" customFormat="1" x14ac:dyDescent="0.25">
      <c r="A45" s="491" t="s">
        <v>10</v>
      </c>
      <c r="B45" s="492"/>
      <c r="C45" s="492"/>
      <c r="D45" s="492"/>
      <c r="E45" s="493"/>
    </row>
    <row r="46" spans="1:8" s="4" customFormat="1" x14ac:dyDescent="0.25">
      <c r="A46" s="506">
        <v>7</v>
      </c>
      <c r="B46" s="597">
        <v>8</v>
      </c>
      <c r="C46" s="651" t="s">
        <v>11</v>
      </c>
      <c r="D46" s="12" t="s">
        <v>938</v>
      </c>
      <c r="E46" s="26">
        <v>4</v>
      </c>
    </row>
    <row r="47" spans="1:8" s="4" customFormat="1" x14ac:dyDescent="0.25">
      <c r="A47" s="533"/>
      <c r="B47" s="622"/>
      <c r="C47" s="652"/>
      <c r="D47" s="73" t="s">
        <v>131</v>
      </c>
      <c r="E47" s="26">
        <v>23</v>
      </c>
    </row>
    <row r="48" spans="1:8" s="4" customFormat="1" x14ac:dyDescent="0.25">
      <c r="A48" s="50"/>
      <c r="B48" s="116"/>
      <c r="C48" s="27">
        <v>1</v>
      </c>
      <c r="D48" s="27">
        <v>2</v>
      </c>
      <c r="E48" s="84">
        <f>SUM(E46:E47)</f>
        <v>27</v>
      </c>
      <c r="F48" s="6"/>
      <c r="G48" s="6"/>
      <c r="H48" s="6"/>
    </row>
    <row r="49" spans="1:8" s="201" customFormat="1" ht="19.5" customHeight="1" x14ac:dyDescent="0.25">
      <c r="A49" s="646" t="s">
        <v>13</v>
      </c>
      <c r="B49" s="647"/>
      <c r="C49" s="647"/>
      <c r="D49" s="647"/>
      <c r="E49" s="648"/>
    </row>
    <row r="50" spans="1:8" s="201" customFormat="1" ht="37.5" customHeight="1" x14ac:dyDescent="0.25">
      <c r="A50" s="649">
        <v>8</v>
      </c>
      <c r="B50" s="416">
        <v>9</v>
      </c>
      <c r="C50" s="650" t="s">
        <v>387</v>
      </c>
      <c r="D50" s="202" t="s">
        <v>387</v>
      </c>
      <c r="E50" s="270">
        <v>10</v>
      </c>
    </row>
    <row r="51" spans="1:8" s="201" customFormat="1" x14ac:dyDescent="0.25">
      <c r="A51" s="649"/>
      <c r="B51" s="416"/>
      <c r="C51" s="650"/>
      <c r="D51" s="202" t="s">
        <v>167</v>
      </c>
      <c r="E51" s="270">
        <v>2</v>
      </c>
    </row>
    <row r="52" spans="1:8" s="201" customFormat="1" x14ac:dyDescent="0.25">
      <c r="A52" s="649"/>
      <c r="B52" s="416"/>
      <c r="C52" s="650"/>
      <c r="D52" s="202" t="s">
        <v>74</v>
      </c>
      <c r="E52" s="270">
        <v>10</v>
      </c>
    </row>
    <row r="53" spans="1:8" s="201" customFormat="1" x14ac:dyDescent="0.25">
      <c r="A53" s="649"/>
      <c r="B53" s="416"/>
      <c r="C53" s="650"/>
      <c r="D53" s="202" t="s">
        <v>25</v>
      </c>
      <c r="E53" s="270">
        <v>18</v>
      </c>
    </row>
    <row r="54" spans="1:8" s="201" customFormat="1" x14ac:dyDescent="0.25">
      <c r="A54" s="649"/>
      <c r="B54" s="416"/>
      <c r="C54" s="650"/>
      <c r="D54" s="202" t="s">
        <v>19</v>
      </c>
      <c r="E54" s="270">
        <v>5</v>
      </c>
    </row>
    <row r="55" spans="1:8" s="201" customFormat="1" x14ac:dyDescent="0.25">
      <c r="A55" s="649"/>
      <c r="B55" s="416"/>
      <c r="C55" s="650"/>
      <c r="D55" s="202" t="s">
        <v>20</v>
      </c>
      <c r="E55" s="270">
        <v>1</v>
      </c>
    </row>
    <row r="56" spans="1:8" s="201" customFormat="1" x14ac:dyDescent="0.25">
      <c r="A56" s="649"/>
      <c r="B56" s="416"/>
      <c r="C56" s="650"/>
      <c r="D56" s="202" t="s">
        <v>16</v>
      </c>
      <c r="E56" s="270">
        <v>1</v>
      </c>
    </row>
    <row r="57" spans="1:8" s="201" customFormat="1" x14ac:dyDescent="0.25">
      <c r="A57" s="649"/>
      <c r="B57" s="416"/>
      <c r="C57" s="650"/>
      <c r="D57" s="202" t="s">
        <v>208</v>
      </c>
      <c r="E57" s="270">
        <v>3</v>
      </c>
    </row>
    <row r="58" spans="1:8" s="201" customFormat="1" x14ac:dyDescent="0.25">
      <c r="A58" s="523"/>
      <c r="B58" s="416"/>
      <c r="C58" s="650"/>
      <c r="D58" s="202" t="s">
        <v>253</v>
      </c>
      <c r="E58" s="270">
        <v>7</v>
      </c>
    </row>
    <row r="59" spans="1:8" s="201" customFormat="1" x14ac:dyDescent="0.25">
      <c r="A59" s="523"/>
      <c r="B59" s="416"/>
      <c r="C59" s="650"/>
      <c r="D59" s="202" t="s">
        <v>210</v>
      </c>
      <c r="E59" s="270">
        <v>3</v>
      </c>
      <c r="F59" s="204"/>
      <c r="G59" s="204"/>
      <c r="H59" s="204"/>
    </row>
    <row r="60" spans="1:8" s="201" customFormat="1" x14ac:dyDescent="0.25">
      <c r="A60" s="523"/>
      <c r="B60" s="416"/>
      <c r="C60" s="650"/>
      <c r="D60" s="202" t="s">
        <v>345</v>
      </c>
      <c r="E60" s="270">
        <v>1</v>
      </c>
      <c r="F60" s="204"/>
      <c r="G60" s="204"/>
      <c r="H60" s="204"/>
    </row>
    <row r="61" spans="1:8" s="201" customFormat="1" x14ac:dyDescent="0.25">
      <c r="A61" s="523"/>
      <c r="B61" s="416"/>
      <c r="C61" s="650"/>
      <c r="D61" s="202" t="s">
        <v>27</v>
      </c>
      <c r="E61" s="270">
        <v>11</v>
      </c>
      <c r="F61" s="204"/>
      <c r="G61" s="204"/>
      <c r="H61" s="204"/>
    </row>
    <row r="62" spans="1:8" s="201" customFormat="1" x14ac:dyDescent="0.25">
      <c r="A62" s="523"/>
      <c r="B62" s="416"/>
      <c r="C62" s="650"/>
      <c r="D62" s="202" t="s">
        <v>250</v>
      </c>
      <c r="E62" s="270">
        <v>5</v>
      </c>
      <c r="F62" s="204"/>
      <c r="G62" s="204"/>
      <c r="H62" s="204"/>
    </row>
    <row r="63" spans="1:8" s="201" customFormat="1" x14ac:dyDescent="0.25">
      <c r="A63" s="523"/>
      <c r="B63" s="416"/>
      <c r="C63" s="650"/>
      <c r="D63" s="202" t="s">
        <v>28</v>
      </c>
      <c r="E63" s="270">
        <v>1</v>
      </c>
      <c r="F63" s="204"/>
      <c r="G63" s="204"/>
      <c r="H63" s="204"/>
    </row>
    <row r="64" spans="1:8" s="201" customFormat="1" ht="31.5" x14ac:dyDescent="0.25">
      <c r="A64" s="523"/>
      <c r="B64" s="416"/>
      <c r="C64" s="650"/>
      <c r="D64" s="202" t="s">
        <v>251</v>
      </c>
      <c r="E64" s="270">
        <v>7</v>
      </c>
    </row>
    <row r="65" spans="1:5" s="201" customFormat="1" ht="15.75" customHeight="1" x14ac:dyDescent="0.25">
      <c r="A65" s="523"/>
      <c r="B65" s="416"/>
      <c r="C65" s="650"/>
      <c r="D65" s="202" t="s">
        <v>252</v>
      </c>
      <c r="E65" s="270">
        <v>1</v>
      </c>
    </row>
    <row r="66" spans="1:5" s="201" customFormat="1" ht="15.75" customHeight="1" x14ac:dyDescent="0.25">
      <c r="A66" s="523"/>
      <c r="B66" s="416"/>
      <c r="C66" s="650"/>
      <c r="D66" s="202" t="s">
        <v>24</v>
      </c>
      <c r="E66" s="270">
        <v>6</v>
      </c>
    </row>
    <row r="67" spans="1:5" s="201" customFormat="1" x14ac:dyDescent="0.25">
      <c r="A67" s="523"/>
      <c r="B67" s="416"/>
      <c r="C67" s="650"/>
      <c r="D67" s="202" t="s">
        <v>17</v>
      </c>
      <c r="E67" s="270">
        <v>3</v>
      </c>
    </row>
    <row r="68" spans="1:5" s="201" customFormat="1" x14ac:dyDescent="0.25">
      <c r="A68" s="415"/>
      <c r="B68" s="416"/>
      <c r="C68" s="650"/>
      <c r="D68" s="202" t="s">
        <v>14</v>
      </c>
      <c r="E68" s="270">
        <v>8</v>
      </c>
    </row>
    <row r="69" spans="1:5" s="201" customFormat="1" x14ac:dyDescent="0.25">
      <c r="A69" s="415"/>
      <c r="B69" s="416"/>
      <c r="C69" s="238"/>
      <c r="D69" s="202" t="s">
        <v>388</v>
      </c>
      <c r="E69" s="270">
        <v>5</v>
      </c>
    </row>
    <row r="70" spans="1:5" s="201" customFormat="1" x14ac:dyDescent="0.25">
      <c r="A70" s="417"/>
      <c r="B70" s="418"/>
      <c r="C70" s="207">
        <v>1</v>
      </c>
      <c r="D70" s="207">
        <v>20</v>
      </c>
      <c r="E70" s="232">
        <f>SUM(E50:E55, E56:E69)</f>
        <v>108</v>
      </c>
    </row>
    <row r="71" spans="1:5" s="4" customFormat="1" x14ac:dyDescent="0.25">
      <c r="A71" s="491" t="s">
        <v>29</v>
      </c>
      <c r="B71" s="492"/>
      <c r="C71" s="492"/>
      <c r="D71" s="492"/>
      <c r="E71" s="493"/>
    </row>
    <row r="72" spans="1:5" s="4" customFormat="1" x14ac:dyDescent="0.25">
      <c r="A72" s="100">
        <v>9</v>
      </c>
      <c r="B72" s="114">
        <v>12</v>
      </c>
      <c r="C72" s="636" t="s">
        <v>187</v>
      </c>
      <c r="D72" s="36" t="s">
        <v>151</v>
      </c>
      <c r="E72" s="26">
        <v>11</v>
      </c>
    </row>
    <row r="73" spans="1:5" s="4" customFormat="1" x14ac:dyDescent="0.25">
      <c r="A73" s="100"/>
      <c r="B73" s="114"/>
      <c r="C73" s="634"/>
      <c r="D73" s="36" t="s">
        <v>272</v>
      </c>
      <c r="E73" s="26">
        <v>3</v>
      </c>
    </row>
    <row r="74" spans="1:5" s="4" customFormat="1" x14ac:dyDescent="0.25">
      <c r="A74" s="100"/>
      <c r="B74" s="114"/>
      <c r="C74" s="634"/>
      <c r="D74" s="36" t="s">
        <v>94</v>
      </c>
      <c r="E74" s="26">
        <v>1</v>
      </c>
    </row>
    <row r="75" spans="1:5" s="4" customFormat="1" x14ac:dyDescent="0.25">
      <c r="A75" s="100"/>
      <c r="B75" s="114"/>
      <c r="C75" s="634"/>
      <c r="D75" s="36" t="s">
        <v>392</v>
      </c>
      <c r="E75" s="26">
        <v>5</v>
      </c>
    </row>
    <row r="76" spans="1:5" s="4" customFormat="1" x14ac:dyDescent="0.25">
      <c r="A76" s="50"/>
      <c r="B76" s="116"/>
      <c r="C76" s="27">
        <v>1</v>
      </c>
      <c r="D76" s="27">
        <v>4</v>
      </c>
      <c r="E76" s="84">
        <f>SUM(E72:E75)</f>
        <v>20</v>
      </c>
    </row>
    <row r="77" spans="1:5" s="4" customFormat="1" ht="19.5" customHeight="1" x14ac:dyDescent="0.25">
      <c r="A77" s="522" t="s">
        <v>30</v>
      </c>
      <c r="B77" s="522"/>
      <c r="C77" s="522"/>
      <c r="D77" s="522"/>
      <c r="E77" s="522"/>
    </row>
    <row r="78" spans="1:5" s="4" customFormat="1" ht="15.75" customHeight="1" x14ac:dyDescent="0.25">
      <c r="A78" s="495">
        <v>10</v>
      </c>
      <c r="B78" s="518">
        <v>13</v>
      </c>
      <c r="C78" s="520" t="s">
        <v>100</v>
      </c>
      <c r="D78" s="36" t="s">
        <v>99</v>
      </c>
      <c r="E78" s="271">
        <v>9</v>
      </c>
    </row>
    <row r="79" spans="1:5" s="4" customFormat="1" x14ac:dyDescent="0.25">
      <c r="A79" s="495"/>
      <c r="B79" s="514"/>
      <c r="C79" s="521"/>
      <c r="D79" s="36" t="s">
        <v>100</v>
      </c>
      <c r="E79" s="82">
        <v>16</v>
      </c>
    </row>
    <row r="80" spans="1:5" s="4" customFormat="1" ht="31.5" x14ac:dyDescent="0.25">
      <c r="A80" s="495"/>
      <c r="B80" s="514"/>
      <c r="C80" s="521"/>
      <c r="D80" s="36" t="s">
        <v>393</v>
      </c>
      <c r="E80" s="82">
        <v>2</v>
      </c>
    </row>
    <row r="81" spans="1:8" s="4" customFormat="1" x14ac:dyDescent="0.25">
      <c r="A81" s="495"/>
      <c r="B81" s="514"/>
      <c r="C81" s="521"/>
      <c r="D81" s="36" t="s">
        <v>157</v>
      </c>
      <c r="E81" s="82">
        <v>3</v>
      </c>
    </row>
    <row r="82" spans="1:8" s="4" customFormat="1" x14ac:dyDescent="0.25">
      <c r="A82" s="495"/>
      <c r="B82" s="514"/>
      <c r="C82" s="521"/>
      <c r="D82" s="36" t="s">
        <v>132</v>
      </c>
      <c r="E82" s="82">
        <v>3</v>
      </c>
    </row>
    <row r="83" spans="1:8" s="4" customFormat="1" x14ac:dyDescent="0.25">
      <c r="A83" s="495"/>
      <c r="B83" s="514"/>
      <c r="C83" s="521"/>
      <c r="D83" s="36" t="s">
        <v>97</v>
      </c>
      <c r="E83" s="82">
        <v>2</v>
      </c>
    </row>
    <row r="84" spans="1:8" s="4" customFormat="1" x14ac:dyDescent="0.25">
      <c r="A84" s="50"/>
      <c r="B84" s="116"/>
      <c r="C84" s="27">
        <v>1</v>
      </c>
      <c r="D84" s="27">
        <v>6</v>
      </c>
      <c r="E84" s="84">
        <f>SUM(E78:E83)</f>
        <v>35</v>
      </c>
      <c r="F84" s="6"/>
      <c r="G84" s="6"/>
      <c r="H84" s="6"/>
    </row>
    <row r="85" spans="1:8" s="4" customFormat="1" x14ac:dyDescent="0.25">
      <c r="A85" s="491" t="s">
        <v>34</v>
      </c>
      <c r="B85" s="492"/>
      <c r="C85" s="492"/>
      <c r="D85" s="492"/>
      <c r="E85" s="493"/>
    </row>
    <row r="86" spans="1:8" s="4" customFormat="1" x14ac:dyDescent="0.25">
      <c r="A86" s="495">
        <v>11</v>
      </c>
      <c r="B86" s="114">
        <v>15</v>
      </c>
      <c r="C86" s="634" t="s">
        <v>291</v>
      </c>
      <c r="D86" s="3" t="s">
        <v>450</v>
      </c>
      <c r="E86" s="26">
        <v>31</v>
      </c>
    </row>
    <row r="87" spans="1:8" s="4" customFormat="1" x14ac:dyDescent="0.25">
      <c r="A87" s="495"/>
      <c r="B87" s="114"/>
      <c r="C87" s="634"/>
      <c r="D87" s="3" t="s">
        <v>289</v>
      </c>
      <c r="E87" s="26">
        <v>23</v>
      </c>
    </row>
    <row r="88" spans="1:8" s="4" customFormat="1" ht="31.5" x14ac:dyDescent="0.25">
      <c r="A88" s="495"/>
      <c r="B88" s="114"/>
      <c r="C88" s="634"/>
      <c r="D88" s="3" t="s">
        <v>349</v>
      </c>
      <c r="E88" s="26">
        <v>12</v>
      </c>
    </row>
    <row r="89" spans="1:8" s="4" customFormat="1" x14ac:dyDescent="0.25">
      <c r="A89" s="495"/>
      <c r="B89" s="114"/>
      <c r="C89" s="634"/>
      <c r="D89" s="3" t="s">
        <v>291</v>
      </c>
      <c r="E89" s="26">
        <v>25</v>
      </c>
    </row>
    <row r="90" spans="1:8" s="4" customFormat="1" ht="31.5" x14ac:dyDescent="0.25">
      <c r="A90" s="495"/>
      <c r="B90" s="114"/>
      <c r="C90" s="634"/>
      <c r="D90" s="3" t="s">
        <v>197</v>
      </c>
      <c r="E90" s="26">
        <v>23</v>
      </c>
    </row>
    <row r="91" spans="1:8" s="4" customFormat="1" ht="18" customHeight="1" x14ac:dyDescent="0.25">
      <c r="A91" s="495"/>
      <c r="B91" s="114"/>
      <c r="C91" s="634"/>
      <c r="D91" s="3" t="s">
        <v>35</v>
      </c>
      <c r="E91" s="26">
        <v>11</v>
      </c>
    </row>
    <row r="92" spans="1:8" s="4" customFormat="1" x14ac:dyDescent="0.25">
      <c r="A92" s="495"/>
      <c r="B92" s="114"/>
      <c r="C92" s="634"/>
      <c r="D92" s="3" t="s">
        <v>85</v>
      </c>
      <c r="E92" s="26">
        <v>3</v>
      </c>
    </row>
    <row r="93" spans="1:8" s="4" customFormat="1" x14ac:dyDescent="0.25">
      <c r="A93" s="495"/>
      <c r="B93" s="114"/>
      <c r="C93" s="642"/>
      <c r="D93" s="3" t="s">
        <v>73</v>
      </c>
      <c r="E93" s="26">
        <v>6</v>
      </c>
    </row>
    <row r="94" spans="1:8" s="4" customFormat="1" ht="31.5" x14ac:dyDescent="0.25">
      <c r="A94" s="495"/>
      <c r="B94" s="114"/>
      <c r="C94" s="642"/>
      <c r="D94" s="44" t="s">
        <v>212</v>
      </c>
      <c r="E94" s="26">
        <v>9</v>
      </c>
    </row>
    <row r="95" spans="1:8" s="4" customFormat="1" x14ac:dyDescent="0.25">
      <c r="A95" s="496"/>
      <c r="B95" s="114"/>
      <c r="C95" s="643"/>
      <c r="D95" s="3" t="s">
        <v>236</v>
      </c>
      <c r="E95" s="26">
        <v>6</v>
      </c>
    </row>
    <row r="96" spans="1:8" s="4" customFormat="1" x14ac:dyDescent="0.25">
      <c r="A96" s="50"/>
      <c r="B96" s="116"/>
      <c r="C96" s="27">
        <v>1</v>
      </c>
      <c r="D96" s="27">
        <v>10</v>
      </c>
      <c r="E96" s="84">
        <f>SUM(E86:E95)</f>
        <v>149</v>
      </c>
    </row>
    <row r="97" spans="1:6" s="4" customFormat="1" x14ac:dyDescent="0.25">
      <c r="A97" s="491" t="s">
        <v>36</v>
      </c>
      <c r="B97" s="492"/>
      <c r="C97" s="492"/>
      <c r="D97" s="492"/>
      <c r="E97" s="493"/>
    </row>
    <row r="98" spans="1:6" s="4" customFormat="1" x14ac:dyDescent="0.25">
      <c r="A98" s="494">
        <v>12</v>
      </c>
      <c r="B98" s="101">
        <v>16</v>
      </c>
      <c r="C98" s="637" t="s">
        <v>93</v>
      </c>
      <c r="D98" s="36" t="s">
        <v>63</v>
      </c>
      <c r="E98" s="26">
        <v>6</v>
      </c>
    </row>
    <row r="99" spans="1:6" s="4" customFormat="1" ht="15" customHeight="1" x14ac:dyDescent="0.25">
      <c r="A99" s="495"/>
      <c r="B99" s="114"/>
      <c r="C99" s="637"/>
      <c r="D99" s="36" t="s">
        <v>177</v>
      </c>
      <c r="E99" s="26">
        <v>4</v>
      </c>
      <c r="F99" s="6"/>
    </row>
    <row r="100" spans="1:6" s="4" customFormat="1" ht="15.75" customHeight="1" x14ac:dyDescent="0.25">
      <c r="A100" s="50"/>
      <c r="B100" s="116"/>
      <c r="C100" s="27">
        <v>1</v>
      </c>
      <c r="D100" s="27">
        <v>2</v>
      </c>
      <c r="E100" s="84">
        <f>SUM(E98:E99)</f>
        <v>10</v>
      </c>
    </row>
    <row r="101" spans="1:6" s="4" customFormat="1" ht="18" customHeight="1" x14ac:dyDescent="0.25">
      <c r="A101" s="491" t="s">
        <v>38</v>
      </c>
      <c r="B101" s="492"/>
      <c r="C101" s="492"/>
      <c r="D101" s="492"/>
      <c r="E101" s="493"/>
    </row>
    <row r="102" spans="1:6" s="4" customFormat="1" ht="18" customHeight="1" x14ac:dyDescent="0.25">
      <c r="A102" s="494">
        <v>13</v>
      </c>
      <c r="B102" s="101">
        <v>18</v>
      </c>
      <c r="C102" s="135" t="s">
        <v>178</v>
      </c>
      <c r="D102" s="154" t="s">
        <v>178</v>
      </c>
      <c r="E102" s="35">
        <v>35</v>
      </c>
    </row>
    <row r="103" spans="1:6" s="4" customFormat="1" ht="18" customHeight="1" x14ac:dyDescent="0.25">
      <c r="A103" s="495"/>
      <c r="B103" s="114"/>
      <c r="C103" s="136"/>
      <c r="D103" s="154" t="s">
        <v>394</v>
      </c>
      <c r="E103" s="35">
        <v>28</v>
      </c>
    </row>
    <row r="104" spans="1:6" s="4" customFormat="1" ht="18" customHeight="1" x14ac:dyDescent="0.25">
      <c r="A104" s="495"/>
      <c r="B104" s="114"/>
      <c r="C104" s="136"/>
      <c r="D104" s="154" t="s">
        <v>395</v>
      </c>
      <c r="E104" s="35">
        <v>11</v>
      </c>
    </row>
    <row r="105" spans="1:6" s="4" customFormat="1" ht="18" customHeight="1" x14ac:dyDescent="0.25">
      <c r="A105" s="495"/>
      <c r="B105" s="114"/>
      <c r="C105" s="136"/>
      <c r="D105" s="154" t="s">
        <v>396</v>
      </c>
      <c r="E105" s="35">
        <v>7</v>
      </c>
    </row>
    <row r="106" spans="1:6" s="4" customFormat="1" ht="18" customHeight="1" x14ac:dyDescent="0.25">
      <c r="A106" s="495"/>
      <c r="B106" s="114"/>
      <c r="C106" s="136"/>
      <c r="D106" s="154" t="s">
        <v>368</v>
      </c>
      <c r="E106" s="35">
        <v>45</v>
      </c>
    </row>
    <row r="107" spans="1:6" s="4" customFormat="1" x14ac:dyDescent="0.25">
      <c r="A107" s="495"/>
      <c r="B107" s="114"/>
      <c r="C107" s="136"/>
      <c r="D107" s="121" t="s">
        <v>397</v>
      </c>
      <c r="E107" s="35">
        <v>45</v>
      </c>
    </row>
    <row r="108" spans="1:6" s="4" customFormat="1" x14ac:dyDescent="0.25">
      <c r="A108" s="495"/>
      <c r="B108" s="114"/>
      <c r="C108" s="136"/>
      <c r="D108" s="11" t="s">
        <v>398</v>
      </c>
      <c r="E108" s="35">
        <v>4</v>
      </c>
    </row>
    <row r="109" spans="1:6" s="4" customFormat="1" x14ac:dyDescent="0.25">
      <c r="A109" s="495"/>
      <c r="B109" s="114"/>
      <c r="C109" s="136"/>
      <c r="D109" s="11" t="s">
        <v>399</v>
      </c>
      <c r="E109" s="35">
        <v>3</v>
      </c>
    </row>
    <row r="110" spans="1:6" s="4" customFormat="1" x14ac:dyDescent="0.25">
      <c r="A110" s="495"/>
      <c r="B110" s="114"/>
      <c r="C110" s="136"/>
      <c r="D110" s="11" t="s">
        <v>43</v>
      </c>
      <c r="E110" s="35">
        <v>6</v>
      </c>
    </row>
    <row r="111" spans="1:6" s="4" customFormat="1" x14ac:dyDescent="0.25">
      <c r="A111" s="495"/>
      <c r="B111" s="114"/>
      <c r="C111" s="136"/>
      <c r="D111" s="121" t="s">
        <v>400</v>
      </c>
      <c r="E111" s="35">
        <v>3</v>
      </c>
    </row>
    <row r="112" spans="1:6" s="4" customFormat="1" x14ac:dyDescent="0.25">
      <c r="A112" s="495"/>
      <c r="B112" s="114"/>
      <c r="C112" s="136"/>
      <c r="D112" s="121" t="s">
        <v>401</v>
      </c>
      <c r="E112" s="35">
        <v>2</v>
      </c>
    </row>
    <row r="113" spans="1:256" s="4" customFormat="1" x14ac:dyDescent="0.25">
      <c r="A113" s="495"/>
      <c r="B113" s="114"/>
      <c r="C113" s="136"/>
      <c r="D113" s="121" t="s">
        <v>376</v>
      </c>
      <c r="E113" s="35">
        <v>6</v>
      </c>
    </row>
    <row r="114" spans="1:256" s="4" customFormat="1" x14ac:dyDescent="0.25">
      <c r="A114" s="495"/>
      <c r="B114" s="114"/>
      <c r="C114" s="136"/>
      <c r="D114" s="121" t="s">
        <v>402</v>
      </c>
      <c r="E114" s="35">
        <v>2</v>
      </c>
    </row>
    <row r="115" spans="1:256" s="4" customFormat="1" x14ac:dyDescent="0.25">
      <c r="A115" s="50"/>
      <c r="B115" s="116"/>
      <c r="C115" s="27">
        <v>1</v>
      </c>
      <c r="D115" s="27">
        <v>13</v>
      </c>
      <c r="E115" s="84">
        <f>E114+E113+E112+E111+E110+E109+E108+E107+E106+E105+E104+E103+E102</f>
        <v>197</v>
      </c>
    </row>
    <row r="116" spans="1:256" customFormat="1" x14ac:dyDescent="0.25">
      <c r="A116" s="511" t="s">
        <v>46</v>
      </c>
      <c r="B116" s="511"/>
      <c r="C116" s="511"/>
      <c r="D116" s="511"/>
      <c r="E116" s="51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  <c r="IU116" s="91"/>
      <c r="IV116" s="91"/>
    </row>
    <row r="117" spans="1:256" customFormat="1" x14ac:dyDescent="0.25">
      <c r="A117" s="92">
        <v>14</v>
      </c>
      <c r="B117" s="93">
        <v>19</v>
      </c>
      <c r="C117" s="635" t="s">
        <v>222</v>
      </c>
      <c r="D117" s="106" t="s">
        <v>103</v>
      </c>
      <c r="E117" s="301">
        <v>1</v>
      </c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  <c r="IU117" s="91"/>
      <c r="IV117" s="91"/>
    </row>
    <row r="118" spans="1:256" customFormat="1" x14ac:dyDescent="0.25">
      <c r="A118" s="95"/>
      <c r="B118" s="96"/>
      <c r="C118" s="635"/>
      <c r="D118" s="106" t="s">
        <v>104</v>
      </c>
      <c r="E118" s="301">
        <v>37</v>
      </c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  <c r="IS118" s="91"/>
      <c r="IT118" s="91"/>
      <c r="IU118" s="91"/>
      <c r="IV118" s="91"/>
    </row>
    <row r="119" spans="1:256" customFormat="1" x14ac:dyDescent="0.25">
      <c r="A119" s="95"/>
      <c r="B119" s="96"/>
      <c r="C119" s="635"/>
      <c r="D119" s="106" t="s">
        <v>105</v>
      </c>
      <c r="E119" s="301">
        <v>0</v>
      </c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</row>
    <row r="120" spans="1:256" customFormat="1" x14ac:dyDescent="0.25">
      <c r="A120" s="95"/>
      <c r="B120" s="96"/>
      <c r="C120" s="635"/>
      <c r="D120" s="106" t="s">
        <v>106</v>
      </c>
      <c r="E120" s="301">
        <v>1</v>
      </c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  <c r="IS120" s="91"/>
      <c r="IT120" s="91"/>
      <c r="IU120" s="91"/>
      <c r="IV120" s="91"/>
    </row>
    <row r="121" spans="1:256" customFormat="1" x14ac:dyDescent="0.25">
      <c r="A121" s="95"/>
      <c r="B121" s="96"/>
      <c r="C121" s="635"/>
      <c r="D121" s="106" t="s">
        <v>203</v>
      </c>
      <c r="E121" s="301">
        <v>29</v>
      </c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spans="1:256" customFormat="1" x14ac:dyDescent="0.25">
      <c r="A122" s="95"/>
      <c r="B122" s="96"/>
      <c r="C122" s="635"/>
      <c r="D122" s="106" t="s">
        <v>222</v>
      </c>
      <c r="E122" s="301">
        <v>3</v>
      </c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</row>
    <row r="123" spans="1:256" customFormat="1" x14ac:dyDescent="0.25">
      <c r="A123" s="95"/>
      <c r="B123" s="96"/>
      <c r="C123" s="635"/>
      <c r="D123" s="106" t="s">
        <v>102</v>
      </c>
      <c r="E123" s="301">
        <v>2</v>
      </c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</row>
    <row r="124" spans="1:256" customFormat="1" x14ac:dyDescent="0.25">
      <c r="A124" s="95"/>
      <c r="B124" s="96"/>
      <c r="C124" s="635"/>
      <c r="D124" s="106" t="s">
        <v>224</v>
      </c>
      <c r="E124" s="301">
        <v>2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spans="1:256" s="4" customFormat="1" x14ac:dyDescent="0.25">
      <c r="A125" s="50"/>
      <c r="B125" s="116"/>
      <c r="C125" s="27">
        <v>1</v>
      </c>
      <c r="D125" s="27">
        <v>7</v>
      </c>
      <c r="E125" s="84">
        <v>75</v>
      </c>
    </row>
    <row r="126" spans="1:256" s="4" customFormat="1" ht="19.5" customHeight="1" x14ac:dyDescent="0.25">
      <c r="A126" s="627" t="s">
        <v>47</v>
      </c>
      <c r="B126" s="628"/>
      <c r="C126" s="628"/>
      <c r="D126" s="628"/>
      <c r="E126" s="629"/>
    </row>
    <row r="127" spans="1:256" s="4" customFormat="1" ht="15.75" customHeight="1" x14ac:dyDescent="0.25">
      <c r="A127" s="501">
        <v>15</v>
      </c>
      <c r="B127" s="126">
        <v>22</v>
      </c>
      <c r="C127" s="639" t="s">
        <v>461</v>
      </c>
      <c r="D127" s="148" t="s">
        <v>463</v>
      </c>
      <c r="E127" s="26">
        <v>3</v>
      </c>
    </row>
    <row r="128" spans="1:256" s="4" customFormat="1" x14ac:dyDescent="0.25">
      <c r="A128" s="502"/>
      <c r="B128" s="127"/>
      <c r="C128" s="639"/>
      <c r="D128" s="148" t="s">
        <v>475</v>
      </c>
      <c r="E128" s="26">
        <v>1</v>
      </c>
    </row>
    <row r="129" spans="1:8" s="4" customFormat="1" x14ac:dyDescent="0.25">
      <c r="A129" s="502"/>
      <c r="B129" s="127"/>
      <c r="C129" s="639"/>
      <c r="D129" s="148" t="s">
        <v>464</v>
      </c>
      <c r="E129" s="26">
        <v>8</v>
      </c>
    </row>
    <row r="130" spans="1:8" s="4" customFormat="1" x14ac:dyDescent="0.25">
      <c r="A130" s="502"/>
      <c r="B130" s="127"/>
      <c r="C130" s="639"/>
      <c r="D130" s="148" t="s">
        <v>274</v>
      </c>
      <c r="E130" s="26">
        <v>2</v>
      </c>
    </row>
    <row r="131" spans="1:8" s="4" customFormat="1" x14ac:dyDescent="0.25">
      <c r="A131" s="502"/>
      <c r="B131" s="127"/>
      <c r="C131" s="639"/>
      <c r="D131" s="148" t="s">
        <v>162</v>
      </c>
      <c r="E131" s="35">
        <v>4</v>
      </c>
    </row>
    <row r="132" spans="1:8" s="4" customFormat="1" x14ac:dyDescent="0.25">
      <c r="A132" s="502"/>
      <c r="B132" s="127"/>
      <c r="C132" s="639"/>
      <c r="D132" s="148" t="s">
        <v>143</v>
      </c>
      <c r="E132" s="26">
        <v>5</v>
      </c>
    </row>
    <row r="133" spans="1:8" s="4" customFormat="1" x14ac:dyDescent="0.25">
      <c r="A133" s="502"/>
      <c r="B133" s="127"/>
      <c r="C133" s="639"/>
      <c r="D133" s="148" t="s">
        <v>163</v>
      </c>
      <c r="E133" s="26">
        <v>2</v>
      </c>
    </row>
    <row r="134" spans="1:8" s="4" customFormat="1" x14ac:dyDescent="0.25">
      <c r="A134" s="502"/>
      <c r="B134" s="127"/>
      <c r="C134" s="639"/>
      <c r="D134" s="148" t="s">
        <v>403</v>
      </c>
      <c r="E134" s="26">
        <v>2</v>
      </c>
    </row>
    <row r="135" spans="1:8" s="4" customFormat="1" x14ac:dyDescent="0.25">
      <c r="A135" s="395"/>
      <c r="B135" s="123"/>
      <c r="C135" s="62">
        <v>1</v>
      </c>
      <c r="D135" s="62">
        <v>12</v>
      </c>
      <c r="E135" s="84">
        <f>SUM(E127:E134)</f>
        <v>27</v>
      </c>
    </row>
    <row r="136" spans="1:8" s="4" customFormat="1" x14ac:dyDescent="0.25">
      <c r="A136" s="491" t="s">
        <v>48</v>
      </c>
      <c r="B136" s="492"/>
      <c r="C136" s="492"/>
      <c r="D136" s="492"/>
      <c r="E136" s="493"/>
    </row>
    <row r="137" spans="1:8" s="4" customFormat="1" x14ac:dyDescent="0.25">
      <c r="A137" s="138">
        <v>16</v>
      </c>
      <c r="B137" s="101">
        <v>23</v>
      </c>
      <c r="C137" s="135" t="s">
        <v>239</v>
      </c>
      <c r="D137" s="148" t="s">
        <v>239</v>
      </c>
      <c r="E137" s="26">
        <v>3</v>
      </c>
    </row>
    <row r="138" spans="1:8" s="4" customFormat="1" x14ac:dyDescent="0.25">
      <c r="A138" s="50"/>
      <c r="B138" s="116"/>
      <c r="C138" s="27">
        <v>1</v>
      </c>
      <c r="D138" s="27">
        <v>1</v>
      </c>
      <c r="E138" s="84">
        <f>SUM(E137:E137)</f>
        <v>3</v>
      </c>
      <c r="F138" s="6"/>
      <c r="G138" s="6"/>
      <c r="H138" s="6"/>
    </row>
    <row r="139" spans="1:8" s="4" customFormat="1" x14ac:dyDescent="0.25">
      <c r="A139" s="491" t="s">
        <v>50</v>
      </c>
      <c r="B139" s="492"/>
      <c r="C139" s="492"/>
      <c r="D139" s="492"/>
      <c r="E139" s="493"/>
    </row>
    <row r="140" spans="1:8" s="4" customFormat="1" ht="18" customHeight="1" x14ac:dyDescent="0.25">
      <c r="A140" s="494">
        <v>17</v>
      </c>
      <c r="B140" s="101">
        <v>24</v>
      </c>
      <c r="C140" s="636" t="s">
        <v>266</v>
      </c>
      <c r="D140" s="4" t="s">
        <v>161</v>
      </c>
      <c r="E140" s="82">
        <v>2</v>
      </c>
    </row>
    <row r="141" spans="1:8" s="4" customFormat="1" ht="33" customHeight="1" x14ac:dyDescent="0.25">
      <c r="A141" s="495"/>
      <c r="B141" s="114"/>
      <c r="C141" s="634"/>
      <c r="D141" s="45" t="s">
        <v>227</v>
      </c>
      <c r="E141" s="82">
        <v>18</v>
      </c>
    </row>
    <row r="142" spans="1:8" s="4" customFormat="1" x14ac:dyDescent="0.25">
      <c r="A142" s="495"/>
      <c r="B142" s="114"/>
      <c r="C142" s="634"/>
      <c r="D142" s="45" t="s">
        <v>84</v>
      </c>
      <c r="E142" s="82">
        <v>2</v>
      </c>
    </row>
    <row r="143" spans="1:8" s="4" customFormat="1" x14ac:dyDescent="0.25">
      <c r="A143" s="495"/>
      <c r="B143" s="114"/>
      <c r="C143" s="634"/>
      <c r="D143" s="45" t="s">
        <v>81</v>
      </c>
      <c r="E143" s="82">
        <v>2</v>
      </c>
    </row>
    <row r="144" spans="1:8" s="4" customFormat="1" x14ac:dyDescent="0.25">
      <c r="A144" s="495"/>
      <c r="B144" s="114"/>
      <c r="C144" s="634"/>
      <c r="D144" s="45" t="s">
        <v>82</v>
      </c>
      <c r="E144" s="82">
        <v>3</v>
      </c>
    </row>
    <row r="145" spans="1:8" s="4" customFormat="1" x14ac:dyDescent="0.25">
      <c r="A145" s="50"/>
      <c r="B145" s="116"/>
      <c r="C145" s="27">
        <v>1</v>
      </c>
      <c r="D145" s="27">
        <v>5</v>
      </c>
      <c r="E145" s="84">
        <f>SUM(E140:E144)</f>
        <v>27</v>
      </c>
      <c r="F145" s="6"/>
      <c r="G145" s="6"/>
      <c r="H145" s="6"/>
    </row>
    <row r="146" spans="1:8" s="4" customFormat="1" x14ac:dyDescent="0.25">
      <c r="A146" s="491" t="s">
        <v>51</v>
      </c>
      <c r="B146" s="492"/>
      <c r="C146" s="492"/>
      <c r="D146" s="492"/>
      <c r="E146" s="493"/>
    </row>
    <row r="147" spans="1:8" s="4" customFormat="1" x14ac:dyDescent="0.25">
      <c r="A147" s="494">
        <v>18</v>
      </c>
      <c r="B147" s="101">
        <v>25</v>
      </c>
      <c r="C147" s="637" t="s">
        <v>168</v>
      </c>
      <c r="D147" s="74" t="s">
        <v>168</v>
      </c>
      <c r="E147" s="279">
        <v>30</v>
      </c>
    </row>
    <row r="148" spans="1:8" s="4" customFormat="1" x14ac:dyDescent="0.25">
      <c r="A148" s="495"/>
      <c r="B148" s="114"/>
      <c r="C148" s="637"/>
      <c r="D148" s="74" t="s">
        <v>154</v>
      </c>
      <c r="E148" s="279">
        <v>13</v>
      </c>
    </row>
    <row r="149" spans="1:8" s="4" customFormat="1" x14ac:dyDescent="0.25">
      <c r="A149" s="50"/>
      <c r="B149" s="116"/>
      <c r="C149" s="27">
        <v>1</v>
      </c>
      <c r="D149" s="27">
        <v>2</v>
      </c>
      <c r="E149" s="84">
        <f>SUM(E147:E148)</f>
        <v>43</v>
      </c>
      <c r="F149" s="54"/>
      <c r="G149" s="54"/>
      <c r="H149" s="54"/>
    </row>
    <row r="150" spans="1:8" s="4" customFormat="1" x14ac:dyDescent="0.25">
      <c r="A150" s="491" t="s">
        <v>52</v>
      </c>
      <c r="B150" s="492"/>
      <c r="C150" s="492"/>
      <c r="D150" s="492"/>
      <c r="E150" s="493"/>
    </row>
    <row r="151" spans="1:8" s="4" customFormat="1" x14ac:dyDescent="0.25">
      <c r="A151" s="507">
        <v>19</v>
      </c>
      <c r="B151" s="134">
        <v>26</v>
      </c>
      <c r="C151" s="626" t="s">
        <v>280</v>
      </c>
      <c r="D151" s="36" t="s">
        <v>108</v>
      </c>
      <c r="E151" s="23">
        <v>6</v>
      </c>
    </row>
    <row r="152" spans="1:8" s="4" customFormat="1" x14ac:dyDescent="0.25">
      <c r="A152" s="507"/>
      <c r="B152" s="134"/>
      <c r="C152" s="626"/>
      <c r="D152" s="36" t="s">
        <v>288</v>
      </c>
      <c r="E152" s="23">
        <v>11</v>
      </c>
    </row>
    <row r="153" spans="1:8" s="4" customFormat="1" x14ac:dyDescent="0.25">
      <c r="A153" s="507"/>
      <c r="B153" s="134"/>
      <c r="C153" s="626"/>
      <c r="D153" s="36" t="s">
        <v>112</v>
      </c>
      <c r="E153" s="23">
        <v>7</v>
      </c>
    </row>
    <row r="154" spans="1:8" s="4" customFormat="1" x14ac:dyDescent="0.25">
      <c r="A154" s="507"/>
      <c r="B154" s="134"/>
      <c r="C154" s="626"/>
      <c r="D154" s="36" t="s">
        <v>404</v>
      </c>
      <c r="E154" s="23">
        <v>1</v>
      </c>
    </row>
    <row r="155" spans="1:8" s="4" customFormat="1" x14ac:dyDescent="0.25">
      <c r="A155" s="507"/>
      <c r="B155" s="134"/>
      <c r="C155" s="626"/>
      <c r="D155" s="36" t="s">
        <v>240</v>
      </c>
      <c r="E155" s="23">
        <v>3</v>
      </c>
    </row>
    <row r="156" spans="1:8" s="4" customFormat="1" x14ac:dyDescent="0.25">
      <c r="A156" s="507"/>
      <c r="B156" s="134"/>
      <c r="C156" s="626"/>
      <c r="D156" s="36" t="s">
        <v>182</v>
      </c>
      <c r="E156" s="23">
        <v>10</v>
      </c>
    </row>
    <row r="157" spans="1:8" s="4" customFormat="1" x14ac:dyDescent="0.25">
      <c r="A157" s="50"/>
      <c r="B157" s="116"/>
      <c r="C157" s="27">
        <v>1</v>
      </c>
      <c r="D157" s="27">
        <v>6</v>
      </c>
      <c r="E157" s="84">
        <v>38</v>
      </c>
      <c r="F157" s="54"/>
      <c r="G157" s="54"/>
      <c r="H157" s="54"/>
    </row>
    <row r="158" spans="1:8" s="4" customFormat="1" x14ac:dyDescent="0.25">
      <c r="A158" s="491" t="s">
        <v>53</v>
      </c>
      <c r="B158" s="492"/>
      <c r="C158" s="492"/>
      <c r="D158" s="492"/>
      <c r="E158" s="493"/>
    </row>
    <row r="159" spans="1:8" s="7" customFormat="1" ht="15.75" customHeight="1" x14ac:dyDescent="0.25">
      <c r="A159" s="495">
        <v>20</v>
      </c>
      <c r="B159" s="101">
        <v>27</v>
      </c>
      <c r="C159" s="634" t="s">
        <v>446</v>
      </c>
      <c r="D159" s="47" t="s">
        <v>379</v>
      </c>
      <c r="E159" s="298">
        <v>6</v>
      </c>
    </row>
    <row r="160" spans="1:8" s="4" customFormat="1" x14ac:dyDescent="0.25">
      <c r="A160" s="495"/>
      <c r="B160" s="514"/>
      <c r="C160" s="634"/>
      <c r="D160" s="4" t="s">
        <v>380</v>
      </c>
      <c r="E160" s="82">
        <v>6</v>
      </c>
    </row>
    <row r="161" spans="1:10" s="4" customFormat="1" x14ac:dyDescent="0.25">
      <c r="A161" s="495"/>
      <c r="B161" s="514"/>
      <c r="C161" s="634"/>
      <c r="D161" s="47" t="s">
        <v>447</v>
      </c>
      <c r="E161" s="82">
        <v>5</v>
      </c>
    </row>
    <row r="162" spans="1:10" s="4" customFormat="1" x14ac:dyDescent="0.25">
      <c r="A162" s="495"/>
      <c r="B162" s="514"/>
      <c r="C162" s="634"/>
      <c r="D162" s="47" t="s">
        <v>448</v>
      </c>
      <c r="E162" s="82">
        <v>8</v>
      </c>
    </row>
    <row r="163" spans="1:10" s="4" customFormat="1" x14ac:dyDescent="0.25">
      <c r="A163" s="495"/>
      <c r="B163" s="514"/>
      <c r="C163" s="634"/>
      <c r="D163" s="47" t="s">
        <v>115</v>
      </c>
      <c r="E163" s="82">
        <v>1</v>
      </c>
    </row>
    <row r="164" spans="1:10" s="4" customFormat="1" x14ac:dyDescent="0.25">
      <c r="A164" s="495"/>
      <c r="B164" s="514"/>
      <c r="C164" s="634"/>
      <c r="D164" s="47" t="s">
        <v>5</v>
      </c>
      <c r="E164" s="82">
        <v>2</v>
      </c>
    </row>
    <row r="165" spans="1:10" s="4" customFormat="1" ht="15.75" customHeight="1" x14ac:dyDescent="0.25">
      <c r="A165" s="495"/>
      <c r="B165" s="514"/>
      <c r="C165" s="634"/>
      <c r="D165" s="47" t="s">
        <v>117</v>
      </c>
      <c r="E165" s="82">
        <v>1</v>
      </c>
    </row>
    <row r="166" spans="1:10" s="4" customFormat="1" x14ac:dyDescent="0.25">
      <c r="A166" s="495"/>
      <c r="B166" s="514"/>
      <c r="C166" s="634"/>
      <c r="D166" s="37" t="s">
        <v>217</v>
      </c>
      <c r="E166" s="82">
        <v>1</v>
      </c>
    </row>
    <row r="167" spans="1:10" s="4" customFormat="1" x14ac:dyDescent="0.25">
      <c r="A167" s="50"/>
      <c r="B167" s="116"/>
      <c r="C167" s="27">
        <v>1</v>
      </c>
      <c r="D167" s="27">
        <v>8</v>
      </c>
      <c r="E167" s="84">
        <f>SUM(E159:E166)</f>
        <v>30</v>
      </c>
    </row>
    <row r="168" spans="1:10" s="69" customFormat="1" x14ac:dyDescent="0.25">
      <c r="A168" s="627" t="s">
        <v>54</v>
      </c>
      <c r="B168" s="628"/>
      <c r="C168" s="628"/>
      <c r="D168" s="628"/>
      <c r="E168" s="629"/>
    </row>
    <row r="169" spans="1:10" s="69" customFormat="1" ht="15.75" customHeight="1" x14ac:dyDescent="0.25">
      <c r="A169" s="195">
        <v>21</v>
      </c>
      <c r="B169" s="101">
        <v>41</v>
      </c>
      <c r="C169" s="501" t="s">
        <v>728</v>
      </c>
      <c r="D169" s="148" t="s">
        <v>729</v>
      </c>
      <c r="E169" s="51">
        <v>9</v>
      </c>
      <c r="F169" s="379"/>
      <c r="G169" s="379"/>
      <c r="H169" s="68"/>
      <c r="I169" s="68"/>
      <c r="J169" s="68"/>
    </row>
    <row r="170" spans="1:10" s="69" customFormat="1" x14ac:dyDescent="0.25">
      <c r="A170" s="125"/>
      <c r="B170" s="127"/>
      <c r="C170" s="502"/>
      <c r="D170" s="148" t="s">
        <v>730</v>
      </c>
      <c r="E170" s="51">
        <v>20</v>
      </c>
      <c r="F170" s="379"/>
      <c r="G170" s="379"/>
      <c r="H170" s="68"/>
      <c r="I170" s="68"/>
      <c r="J170" s="68"/>
    </row>
    <row r="171" spans="1:10" s="69" customFormat="1" ht="17.25" customHeight="1" x14ac:dyDescent="0.25">
      <c r="A171" s="125"/>
      <c r="B171" s="127"/>
      <c r="C171" s="502"/>
      <c r="D171" s="148" t="s">
        <v>712</v>
      </c>
      <c r="E171" s="51">
        <v>6</v>
      </c>
      <c r="F171" s="379"/>
      <c r="G171" s="379"/>
      <c r="H171" s="68"/>
      <c r="I171" s="68"/>
      <c r="J171" s="68"/>
    </row>
    <row r="172" spans="1:10" s="69" customFormat="1" ht="17.25" customHeight="1" x14ac:dyDescent="0.25">
      <c r="A172" s="125"/>
      <c r="B172" s="127"/>
      <c r="C172" s="502"/>
      <c r="D172" s="184" t="s">
        <v>731</v>
      </c>
      <c r="E172" s="167">
        <v>7</v>
      </c>
      <c r="F172" s="379"/>
      <c r="G172" s="379"/>
      <c r="H172" s="68"/>
      <c r="I172" s="68"/>
      <c r="J172" s="68"/>
    </row>
    <row r="173" spans="1:10" s="69" customFormat="1" x14ac:dyDescent="0.25">
      <c r="A173" s="125"/>
      <c r="B173" s="127"/>
      <c r="C173" s="502"/>
      <c r="D173" s="182" t="s">
        <v>732</v>
      </c>
      <c r="E173" s="351">
        <v>15</v>
      </c>
      <c r="F173" s="379"/>
      <c r="G173" s="379"/>
      <c r="H173" s="68"/>
      <c r="I173" s="68"/>
      <c r="J173" s="68"/>
    </row>
    <row r="174" spans="1:10" s="69" customFormat="1" x14ac:dyDescent="0.25">
      <c r="A174" s="125"/>
      <c r="B174" s="127"/>
      <c r="C174" s="502"/>
      <c r="D174" s="182" t="s">
        <v>733</v>
      </c>
      <c r="E174" s="351">
        <v>5</v>
      </c>
      <c r="F174" s="379"/>
      <c r="G174" s="379"/>
      <c r="H174" s="68"/>
      <c r="I174" s="68"/>
      <c r="J174" s="68"/>
    </row>
    <row r="175" spans="1:10" s="69" customFormat="1" x14ac:dyDescent="0.25">
      <c r="A175" s="125"/>
      <c r="B175" s="127"/>
      <c r="C175" s="502"/>
      <c r="D175" s="148" t="s">
        <v>734</v>
      </c>
      <c r="E175" s="51">
        <v>13</v>
      </c>
      <c r="F175" s="379"/>
      <c r="G175" s="379"/>
      <c r="H175" s="68"/>
      <c r="I175" s="68"/>
      <c r="J175" s="68"/>
    </row>
    <row r="176" spans="1:10" s="69" customFormat="1" ht="18.75" customHeight="1" x14ac:dyDescent="0.25">
      <c r="A176" s="125"/>
      <c r="B176" s="127"/>
      <c r="C176" s="653"/>
      <c r="D176" s="148" t="s">
        <v>735</v>
      </c>
      <c r="E176" s="51">
        <v>33</v>
      </c>
      <c r="F176" s="379"/>
      <c r="G176" s="379"/>
      <c r="H176" s="68"/>
      <c r="I176" s="68"/>
      <c r="J176" s="68"/>
    </row>
    <row r="177" spans="1:10" s="4" customFormat="1" x14ac:dyDescent="0.25">
      <c r="A177" s="50"/>
      <c r="B177" s="116"/>
      <c r="C177" s="27">
        <v>1</v>
      </c>
      <c r="D177" s="27">
        <v>8</v>
      </c>
      <c r="E177" s="27">
        <f>SUM(E169:E176)</f>
        <v>108</v>
      </c>
    </row>
    <row r="178" spans="1:10" s="69" customFormat="1" ht="17.25" customHeight="1" x14ac:dyDescent="0.25">
      <c r="A178" s="125">
        <v>22</v>
      </c>
      <c r="B178" s="101">
        <v>36</v>
      </c>
      <c r="C178" s="183" t="s">
        <v>736</v>
      </c>
      <c r="D178" s="182" t="s">
        <v>737</v>
      </c>
      <c r="E178" s="351">
        <v>10</v>
      </c>
      <c r="F178" s="379"/>
      <c r="G178" s="379"/>
      <c r="H178" s="68"/>
      <c r="I178" s="68"/>
      <c r="J178" s="68"/>
    </row>
    <row r="179" spans="1:10" s="69" customFormat="1" x14ac:dyDescent="0.25">
      <c r="A179" s="125"/>
      <c r="B179" s="127"/>
      <c r="C179" s="183"/>
      <c r="D179" s="175" t="s">
        <v>738</v>
      </c>
      <c r="E179" s="177">
        <v>3</v>
      </c>
      <c r="F179" s="379"/>
      <c r="G179" s="379"/>
      <c r="H179" s="68"/>
      <c r="I179" s="68"/>
      <c r="J179" s="68"/>
    </row>
    <row r="180" spans="1:10" s="69" customFormat="1" x14ac:dyDescent="0.25">
      <c r="A180" s="125"/>
      <c r="B180" s="127"/>
      <c r="C180" s="183"/>
      <c r="D180" s="44" t="s">
        <v>739</v>
      </c>
      <c r="E180" s="51">
        <v>2</v>
      </c>
      <c r="F180" s="379"/>
      <c r="G180" s="379"/>
      <c r="H180" s="68"/>
      <c r="I180" s="68"/>
      <c r="J180" s="68"/>
    </row>
    <row r="181" spans="1:10" s="4" customFormat="1" x14ac:dyDescent="0.25">
      <c r="A181" s="50"/>
      <c r="B181" s="116"/>
      <c r="C181" s="27">
        <v>1</v>
      </c>
      <c r="D181" s="27">
        <v>3</v>
      </c>
      <c r="E181" s="27">
        <f>SUM(E178:E180)</f>
        <v>15</v>
      </c>
    </row>
    <row r="182" spans="1:10" s="69" customFormat="1" ht="18.75" customHeight="1" x14ac:dyDescent="0.25">
      <c r="A182" s="168">
        <v>23</v>
      </c>
      <c r="B182" s="101">
        <v>35</v>
      </c>
      <c r="C182" s="183" t="s">
        <v>740</v>
      </c>
      <c r="D182" s="148" t="s">
        <v>702</v>
      </c>
      <c r="E182" s="51">
        <v>3</v>
      </c>
      <c r="F182" s="68"/>
      <c r="G182" s="68"/>
      <c r="H182" s="68"/>
      <c r="I182" s="68"/>
      <c r="J182" s="68"/>
    </row>
    <row r="183" spans="1:10" s="69" customFormat="1" x14ac:dyDescent="0.25">
      <c r="A183" s="168"/>
      <c r="B183" s="127"/>
      <c r="C183" s="183"/>
      <c r="D183" s="148" t="s">
        <v>701</v>
      </c>
      <c r="E183" s="51">
        <v>11</v>
      </c>
      <c r="F183" s="68"/>
      <c r="G183" s="68"/>
      <c r="H183" s="68"/>
      <c r="I183" s="68"/>
      <c r="J183" s="68"/>
    </row>
    <row r="184" spans="1:10" s="69" customFormat="1" x14ac:dyDescent="0.25">
      <c r="A184" s="168"/>
      <c r="B184" s="127"/>
      <c r="C184" s="183"/>
      <c r="D184" s="148" t="s">
        <v>741</v>
      </c>
      <c r="E184" s="51">
        <v>4</v>
      </c>
      <c r="F184" s="68"/>
      <c r="G184" s="68"/>
      <c r="H184" s="68"/>
      <c r="I184" s="68"/>
      <c r="J184" s="68"/>
    </row>
    <row r="185" spans="1:10" s="69" customFormat="1" x14ac:dyDescent="0.25">
      <c r="A185" s="168"/>
      <c r="B185" s="127"/>
      <c r="C185" s="183"/>
      <c r="D185" s="148" t="s">
        <v>704</v>
      </c>
      <c r="E185" s="51">
        <v>6</v>
      </c>
      <c r="F185" s="68"/>
      <c r="G185" s="68"/>
      <c r="H185" s="68"/>
      <c r="I185" s="68"/>
      <c r="J185" s="68"/>
    </row>
    <row r="186" spans="1:10" s="69" customFormat="1" x14ac:dyDescent="0.25">
      <c r="A186" s="168"/>
      <c r="B186" s="127"/>
      <c r="C186" s="183"/>
      <c r="D186" s="380" t="s">
        <v>742</v>
      </c>
      <c r="E186" s="51">
        <v>1</v>
      </c>
      <c r="F186" s="68"/>
      <c r="G186" s="68"/>
      <c r="H186" s="68"/>
      <c r="I186" s="68"/>
      <c r="J186" s="68"/>
    </row>
    <row r="187" spans="1:10" s="69" customFormat="1" x14ac:dyDescent="0.25">
      <c r="A187" s="50"/>
      <c r="B187" s="116"/>
      <c r="C187" s="27">
        <v>1</v>
      </c>
      <c r="D187" s="27">
        <v>5</v>
      </c>
      <c r="E187" s="27">
        <f>SUM(E182:E186)</f>
        <v>25</v>
      </c>
      <c r="F187" s="68"/>
      <c r="G187" s="68"/>
      <c r="H187" s="68"/>
      <c r="I187" s="68"/>
      <c r="J187" s="68"/>
    </row>
    <row r="188" spans="1:10" s="69" customFormat="1" x14ac:dyDescent="0.25">
      <c r="A188" s="168">
        <v>24</v>
      </c>
      <c r="B188" s="127">
        <v>38</v>
      </c>
      <c r="C188" s="183" t="s">
        <v>743</v>
      </c>
      <c r="D188" s="148" t="s">
        <v>703</v>
      </c>
      <c r="E188" s="51">
        <v>4</v>
      </c>
      <c r="F188" s="68"/>
      <c r="G188" s="68"/>
      <c r="H188" s="68"/>
      <c r="I188" s="68"/>
      <c r="J188" s="68"/>
    </row>
    <row r="189" spans="1:10" s="69" customFormat="1" x14ac:dyDescent="0.25">
      <c r="A189" s="168"/>
      <c r="B189" s="127"/>
      <c r="C189" s="183"/>
      <c r="D189" s="148" t="s">
        <v>744</v>
      </c>
      <c r="E189" s="51">
        <v>8</v>
      </c>
      <c r="F189" s="68"/>
      <c r="G189" s="68"/>
      <c r="H189" s="68"/>
      <c r="I189" s="68"/>
      <c r="J189" s="68"/>
    </row>
    <row r="190" spans="1:10" s="69" customFormat="1" x14ac:dyDescent="0.25">
      <c r="A190" s="168"/>
      <c r="B190" s="127"/>
      <c r="C190" s="183"/>
      <c r="D190" s="148" t="s">
        <v>745</v>
      </c>
      <c r="E190" s="24">
        <v>3</v>
      </c>
      <c r="F190" s="68"/>
      <c r="G190" s="68"/>
      <c r="H190" s="68"/>
      <c r="I190" s="68"/>
      <c r="J190" s="68"/>
    </row>
    <row r="191" spans="1:10" s="4" customFormat="1" x14ac:dyDescent="0.25">
      <c r="A191" s="50"/>
      <c r="B191" s="116"/>
      <c r="C191" s="27">
        <v>1</v>
      </c>
      <c r="D191" s="27">
        <v>3</v>
      </c>
      <c r="E191" s="27">
        <f>SUM(E188:E190)</f>
        <v>15</v>
      </c>
    </row>
    <row r="192" spans="1:10" s="69" customFormat="1" ht="31.5" x14ac:dyDescent="0.25">
      <c r="A192" s="168">
        <v>25</v>
      </c>
      <c r="B192" s="101">
        <v>33</v>
      </c>
      <c r="C192" s="175" t="s">
        <v>746</v>
      </c>
      <c r="D192" s="148" t="s">
        <v>697</v>
      </c>
      <c r="E192" s="25">
        <v>3</v>
      </c>
      <c r="F192" s="379"/>
      <c r="G192" s="379"/>
      <c r="H192" s="68"/>
      <c r="I192" s="68"/>
      <c r="J192" s="68"/>
    </row>
    <row r="193" spans="1:10" s="69" customFormat="1" x14ac:dyDescent="0.25">
      <c r="A193" s="168"/>
      <c r="B193" s="114"/>
      <c r="C193" s="176"/>
      <c r="D193" s="148" t="s">
        <v>747</v>
      </c>
      <c r="E193" s="51">
        <v>9</v>
      </c>
      <c r="F193" s="379"/>
      <c r="G193" s="379"/>
      <c r="H193" s="68"/>
      <c r="I193" s="68"/>
      <c r="J193" s="68"/>
    </row>
    <row r="194" spans="1:10" s="69" customFormat="1" x14ac:dyDescent="0.25">
      <c r="A194" s="168"/>
      <c r="B194" s="127"/>
      <c r="C194" s="176"/>
      <c r="D194" s="148" t="s">
        <v>699</v>
      </c>
      <c r="E194" s="51">
        <v>5</v>
      </c>
      <c r="F194" s="68"/>
      <c r="G194" s="68"/>
      <c r="H194" s="68"/>
      <c r="I194" s="68"/>
      <c r="J194" s="68"/>
    </row>
    <row r="195" spans="1:10" s="69" customFormat="1" x14ac:dyDescent="0.25">
      <c r="A195" s="168"/>
      <c r="B195" s="127"/>
      <c r="C195" s="176"/>
      <c r="D195" s="148" t="s">
        <v>748</v>
      </c>
      <c r="E195" s="51">
        <v>3</v>
      </c>
      <c r="F195" s="68"/>
      <c r="G195" s="68"/>
      <c r="H195" s="68"/>
      <c r="I195" s="68"/>
      <c r="J195" s="68"/>
    </row>
    <row r="196" spans="1:10" s="69" customFormat="1" x14ac:dyDescent="0.25">
      <c r="A196" s="168"/>
      <c r="B196" s="127"/>
      <c r="C196" s="176"/>
      <c r="D196" s="148" t="s">
        <v>313</v>
      </c>
      <c r="E196" s="51">
        <v>20</v>
      </c>
      <c r="F196" s="68"/>
      <c r="G196" s="68"/>
      <c r="H196" s="68"/>
      <c r="I196" s="68"/>
      <c r="J196" s="68"/>
    </row>
    <row r="197" spans="1:10" s="69" customFormat="1" x14ac:dyDescent="0.25">
      <c r="A197" s="168"/>
      <c r="B197" s="127"/>
      <c r="C197" s="176"/>
      <c r="D197" s="148" t="s">
        <v>679</v>
      </c>
      <c r="E197" s="51">
        <v>6</v>
      </c>
      <c r="F197" s="68"/>
      <c r="G197" s="68"/>
      <c r="H197" s="68"/>
      <c r="I197" s="68"/>
      <c r="J197" s="68"/>
    </row>
    <row r="198" spans="1:10" s="69" customFormat="1" ht="16.5" customHeight="1" x14ac:dyDescent="0.25">
      <c r="A198" s="168"/>
      <c r="B198" s="127"/>
      <c r="C198" s="176"/>
      <c r="D198" s="148" t="s">
        <v>678</v>
      </c>
      <c r="E198" s="51">
        <v>3</v>
      </c>
      <c r="F198" s="68"/>
      <c r="G198" s="68"/>
      <c r="H198" s="68"/>
      <c r="I198" s="68"/>
      <c r="J198" s="68"/>
    </row>
    <row r="199" spans="1:10" s="69" customFormat="1" ht="16.5" customHeight="1" x14ac:dyDescent="0.25">
      <c r="A199" s="168"/>
      <c r="B199" s="127"/>
      <c r="C199" s="182"/>
      <c r="D199" s="148" t="s">
        <v>677</v>
      </c>
      <c r="E199" s="25">
        <v>6</v>
      </c>
      <c r="F199" s="68"/>
      <c r="G199" s="68"/>
      <c r="H199" s="68"/>
      <c r="I199" s="68"/>
      <c r="J199" s="68"/>
    </row>
    <row r="200" spans="1:10" s="69" customFormat="1" ht="16.5" customHeight="1" x14ac:dyDescent="0.25">
      <c r="A200" s="168"/>
      <c r="B200" s="127"/>
      <c r="C200" s="182"/>
      <c r="D200" s="69" t="s">
        <v>314</v>
      </c>
      <c r="E200" s="443">
        <v>3</v>
      </c>
      <c r="F200" s="68"/>
      <c r="G200" s="68"/>
      <c r="H200" s="68"/>
      <c r="I200" s="68"/>
      <c r="J200" s="68"/>
    </row>
    <row r="201" spans="1:10" s="4" customFormat="1" x14ac:dyDescent="0.25">
      <c r="A201" s="50"/>
      <c r="B201" s="116"/>
      <c r="C201" s="27">
        <v>1</v>
      </c>
      <c r="D201" s="27">
        <v>9</v>
      </c>
      <c r="E201" s="27">
        <f>SUM(E192:E200)</f>
        <v>58</v>
      </c>
    </row>
    <row r="202" spans="1:10" s="4" customFormat="1" x14ac:dyDescent="0.25">
      <c r="A202" s="128">
        <v>26</v>
      </c>
      <c r="B202" s="101">
        <v>32</v>
      </c>
      <c r="C202" s="381" t="s">
        <v>749</v>
      </c>
      <c r="D202" s="148" t="s">
        <v>696</v>
      </c>
      <c r="E202" s="51">
        <v>13</v>
      </c>
    </row>
    <row r="203" spans="1:10" s="4" customFormat="1" x14ac:dyDescent="0.25">
      <c r="A203" s="128"/>
      <c r="B203" s="134"/>
      <c r="C203" s="382"/>
      <c r="D203" s="4" t="s">
        <v>620</v>
      </c>
      <c r="E203" s="8">
        <v>2</v>
      </c>
    </row>
    <row r="204" spans="1:10" s="4" customFormat="1" x14ac:dyDescent="0.25">
      <c r="A204" s="128"/>
      <c r="B204" s="134"/>
      <c r="C204" s="382"/>
      <c r="D204" s="148" t="s">
        <v>700</v>
      </c>
      <c r="E204" s="25">
        <v>9</v>
      </c>
    </row>
    <row r="205" spans="1:10" s="4" customFormat="1" ht="31.5" x14ac:dyDescent="0.25">
      <c r="A205" s="128"/>
      <c r="B205" s="134"/>
      <c r="C205" s="382"/>
      <c r="D205" s="148" t="s">
        <v>750</v>
      </c>
      <c r="E205" s="25">
        <v>24</v>
      </c>
    </row>
    <row r="206" spans="1:10" s="4" customFormat="1" x14ac:dyDescent="0.25">
      <c r="A206" s="50"/>
      <c r="B206" s="116"/>
      <c r="C206" s="362">
        <v>1</v>
      </c>
      <c r="D206" s="27">
        <v>4</v>
      </c>
      <c r="E206" s="27">
        <f>SUM(E202:E205)</f>
        <v>48</v>
      </c>
    </row>
    <row r="207" spans="1:10" s="69" customFormat="1" ht="15.75" customHeight="1" x14ac:dyDescent="0.25">
      <c r="A207" s="168">
        <v>27</v>
      </c>
      <c r="B207" s="101">
        <v>37</v>
      </c>
      <c r="C207" s="69" t="s">
        <v>751</v>
      </c>
      <c r="D207" s="148" t="s">
        <v>752</v>
      </c>
      <c r="E207" s="51">
        <v>2</v>
      </c>
      <c r="F207" s="379"/>
      <c r="G207" s="379"/>
      <c r="H207" s="68"/>
      <c r="I207" s="68"/>
      <c r="J207" s="68"/>
    </row>
    <row r="208" spans="1:10" s="69" customFormat="1" ht="15.75" customHeight="1" x14ac:dyDescent="0.25">
      <c r="A208" s="168"/>
      <c r="B208" s="114"/>
      <c r="D208" s="148" t="s">
        <v>717</v>
      </c>
      <c r="E208" s="51">
        <v>9</v>
      </c>
      <c r="F208" s="379"/>
      <c r="G208" s="379"/>
      <c r="H208" s="68"/>
      <c r="I208" s="68"/>
      <c r="J208" s="68"/>
    </row>
    <row r="209" spans="1:10" s="69" customFormat="1" ht="15.75" customHeight="1" x14ac:dyDescent="0.25">
      <c r="A209" s="168"/>
      <c r="B209" s="114"/>
      <c r="D209" s="148" t="s">
        <v>307</v>
      </c>
      <c r="E209" s="51">
        <v>21</v>
      </c>
      <c r="F209" s="379"/>
      <c r="G209" s="379"/>
      <c r="H209" s="68"/>
      <c r="I209" s="68"/>
      <c r="J209" s="68"/>
    </row>
    <row r="210" spans="1:10" s="69" customFormat="1" ht="15.75" customHeight="1" x14ac:dyDescent="0.25">
      <c r="A210" s="168"/>
      <c r="B210" s="127"/>
      <c r="D210" s="148" t="s">
        <v>753</v>
      </c>
      <c r="E210" s="51">
        <v>23</v>
      </c>
      <c r="F210" s="379"/>
      <c r="G210" s="379"/>
      <c r="H210" s="68"/>
      <c r="I210" s="68"/>
      <c r="J210" s="68"/>
    </row>
    <row r="211" spans="1:10" s="69" customFormat="1" ht="15.75" customHeight="1" x14ac:dyDescent="0.25">
      <c r="A211" s="168"/>
      <c r="B211" s="127"/>
      <c r="D211" s="182" t="s">
        <v>754</v>
      </c>
      <c r="E211" s="351">
        <v>6</v>
      </c>
      <c r="F211" s="379"/>
      <c r="G211" s="379"/>
      <c r="H211" s="68"/>
      <c r="I211" s="68"/>
      <c r="J211" s="68"/>
    </row>
    <row r="212" spans="1:10" s="69" customFormat="1" ht="15.75" customHeight="1" x14ac:dyDescent="0.25">
      <c r="A212" s="168"/>
      <c r="B212" s="127"/>
      <c r="D212" s="148" t="s">
        <v>755</v>
      </c>
      <c r="E212" s="51">
        <v>10</v>
      </c>
      <c r="F212" s="379"/>
      <c r="G212" s="379"/>
      <c r="H212" s="68"/>
      <c r="I212" s="68"/>
      <c r="J212" s="68"/>
    </row>
    <row r="213" spans="1:10" s="69" customFormat="1" ht="15.75" customHeight="1" x14ac:dyDescent="0.25">
      <c r="A213" s="168"/>
      <c r="B213" s="127"/>
      <c r="D213" s="148" t="s">
        <v>723</v>
      </c>
      <c r="E213" s="51">
        <v>3</v>
      </c>
      <c r="F213" s="379"/>
      <c r="G213" s="379"/>
      <c r="H213" s="68"/>
      <c r="I213" s="68"/>
      <c r="J213" s="68"/>
    </row>
    <row r="214" spans="1:10" s="69" customFormat="1" x14ac:dyDescent="0.25">
      <c r="A214" s="168"/>
      <c r="B214" s="127"/>
      <c r="C214" s="183"/>
      <c r="D214" s="148" t="s">
        <v>756</v>
      </c>
      <c r="E214" s="51">
        <v>5</v>
      </c>
      <c r="F214" s="383"/>
      <c r="G214" s="383"/>
      <c r="H214" s="68"/>
      <c r="I214" s="68"/>
      <c r="J214" s="68"/>
    </row>
    <row r="215" spans="1:10" s="69" customFormat="1" x14ac:dyDescent="0.25">
      <c r="A215" s="168"/>
      <c r="B215" s="127"/>
      <c r="C215" s="183"/>
      <c r="D215" s="148" t="s">
        <v>719</v>
      </c>
      <c r="E215" s="51">
        <v>27</v>
      </c>
      <c r="F215" s="68"/>
      <c r="G215" s="68"/>
      <c r="H215" s="68"/>
      <c r="I215" s="68"/>
      <c r="J215" s="68"/>
    </row>
    <row r="216" spans="1:10" s="69" customFormat="1" x14ac:dyDescent="0.25">
      <c r="A216" s="168"/>
      <c r="B216" s="127"/>
      <c r="C216" s="183"/>
      <c r="D216" s="148" t="s">
        <v>720</v>
      </c>
      <c r="E216" s="177">
        <v>6</v>
      </c>
      <c r="F216" s="68"/>
      <c r="G216" s="68"/>
      <c r="H216" s="68"/>
      <c r="I216" s="68"/>
      <c r="J216" s="68"/>
    </row>
    <row r="217" spans="1:10" s="4" customFormat="1" x14ac:dyDescent="0.25">
      <c r="A217" s="50"/>
      <c r="B217" s="116"/>
      <c r="C217" s="27">
        <v>1</v>
      </c>
      <c r="D217" s="27">
        <v>10</v>
      </c>
      <c r="E217" s="27">
        <f>SUM(E207:E216)</f>
        <v>112</v>
      </c>
    </row>
    <row r="218" spans="1:10" s="385" customFormat="1" x14ac:dyDescent="0.25">
      <c r="A218" s="654" t="s">
        <v>757</v>
      </c>
      <c r="B218" s="654"/>
      <c r="C218" s="384">
        <f>C217+C206+C201+C191+C187+C181+C177+C167++C157+C149+C145</f>
        <v>11</v>
      </c>
      <c r="D218" s="384">
        <v>46</v>
      </c>
      <c r="E218" s="384">
        <f>E217+E206+E201+E191+E187+E181+E177</f>
        <v>381</v>
      </c>
      <c r="F218" s="442">
        <f>E218-G218</f>
        <v>0</v>
      </c>
      <c r="G218" s="442">
        <v>381</v>
      </c>
    </row>
    <row r="219" spans="1:10" s="75" customFormat="1" ht="15.75" customHeight="1" x14ac:dyDescent="0.25">
      <c r="A219" s="615" t="s">
        <v>122</v>
      </c>
      <c r="B219" s="615"/>
      <c r="C219" s="76" t="e">
        <f>#REF!+#REF!+#REF!+#REF!+#REF!+#REF!+#REF!+#REF!+#REF!+#REF!+#REF!+#REF!+#REF!+#REF!+#REF!+#REF!+#REF!+#REF!+#REF!+#REF!+#REF!+C177+C181+C191+C201+C206+#REF!+C217+#REF!</f>
        <v>#REF!</v>
      </c>
      <c r="D219" s="76" t="e">
        <f>#REF!+#REF!+#REF!+#REF!+#REF!+#REF!+#REF!+#REF!+#REF!+#REF!+#REF!+#REF!+#REF!+#REF!+#REF!+#REF!+#REF!+#REF!+#REF!+#REF!+#REF!+D177+D181+D191+D201+D206+#REF!+D217+#REF!</f>
        <v>#REF!</v>
      </c>
      <c r="E219" s="76">
        <f>E218+E167+E157+E149+E145+E138+E135+E125+E115+E100+E96+E84+E76+E70+E48+E44+E37+E34+E30+E23+E16</f>
        <v>1457</v>
      </c>
      <c r="F219" s="442">
        <f>E219-G219</f>
        <v>0</v>
      </c>
      <c r="G219" s="441">
        <v>1457</v>
      </c>
    </row>
    <row r="220" spans="1:10" s="48" customFormat="1" ht="30.75" customHeight="1" x14ac:dyDescent="0.25">
      <c r="A220" s="619" t="s">
        <v>326</v>
      </c>
      <c r="B220" s="620"/>
      <c r="C220" s="620"/>
      <c r="D220" s="620"/>
      <c r="E220" s="621"/>
    </row>
    <row r="221" spans="1:10" s="7" customFormat="1" ht="15.75" customHeight="1" x14ac:dyDescent="0.25">
      <c r="A221" s="491" t="s">
        <v>383</v>
      </c>
      <c r="B221" s="492"/>
      <c r="C221" s="492"/>
      <c r="D221" s="492"/>
      <c r="E221" s="493"/>
    </row>
    <row r="222" spans="1:10" s="9" customFormat="1" ht="31.5" x14ac:dyDescent="0.25">
      <c r="A222" s="128">
        <v>1</v>
      </c>
      <c r="B222" s="518">
        <v>3</v>
      </c>
      <c r="C222" s="636" t="s">
        <v>372</v>
      </c>
      <c r="D222" s="36" t="s">
        <v>384</v>
      </c>
      <c r="E222" s="279">
        <v>4</v>
      </c>
    </row>
    <row r="223" spans="1:10" s="9" customFormat="1" x14ac:dyDescent="0.25">
      <c r="A223" s="128"/>
      <c r="B223" s="514"/>
      <c r="C223" s="634"/>
      <c r="D223" s="36" t="s">
        <v>130</v>
      </c>
      <c r="E223" s="279">
        <v>8</v>
      </c>
    </row>
    <row r="224" spans="1:10" s="9" customFormat="1" x14ac:dyDescent="0.25">
      <c r="A224" s="128"/>
      <c r="B224" s="514"/>
      <c r="C224" s="634"/>
      <c r="D224" s="36" t="s">
        <v>385</v>
      </c>
      <c r="E224" s="279">
        <v>5</v>
      </c>
    </row>
    <row r="225" spans="1:5" s="9" customFormat="1" x14ac:dyDescent="0.25">
      <c r="A225" s="128"/>
      <c r="B225" s="514"/>
      <c r="C225" s="634"/>
      <c r="D225" s="36" t="s">
        <v>382</v>
      </c>
      <c r="E225" s="279">
        <v>8</v>
      </c>
    </row>
    <row r="226" spans="1:5" s="9" customFormat="1" x14ac:dyDescent="0.25">
      <c r="A226" s="128"/>
      <c r="B226" s="633"/>
      <c r="C226" s="634"/>
      <c r="D226" s="9" t="s">
        <v>340</v>
      </c>
      <c r="E226" s="279">
        <v>1</v>
      </c>
    </row>
    <row r="227" spans="1:5" s="9" customFormat="1" ht="31.5" x14ac:dyDescent="0.25">
      <c r="A227" s="128"/>
      <c r="B227" s="633"/>
      <c r="C227" s="634"/>
      <c r="D227" s="47" t="s">
        <v>248</v>
      </c>
      <c r="E227" s="279">
        <v>4</v>
      </c>
    </row>
    <row r="228" spans="1:5" s="4" customFormat="1" x14ac:dyDescent="0.25">
      <c r="A228" s="50"/>
      <c r="B228" s="116"/>
      <c r="C228" s="27">
        <v>1</v>
      </c>
      <c r="D228" s="27">
        <v>6</v>
      </c>
      <c r="E228" s="84">
        <f>SUM(E222:E227)</f>
        <v>30</v>
      </c>
    </row>
    <row r="229" spans="1:5" s="211" customFormat="1" x14ac:dyDescent="0.25">
      <c r="A229" s="565" t="s">
        <v>389</v>
      </c>
      <c r="B229" s="566"/>
      <c r="C229" s="566"/>
      <c r="D229" s="566"/>
      <c r="E229" s="567"/>
    </row>
    <row r="230" spans="1:5" s="211" customFormat="1" ht="31.5" x14ac:dyDescent="0.25">
      <c r="A230" s="215">
        <v>2</v>
      </c>
      <c r="B230" s="568">
        <v>10</v>
      </c>
      <c r="C230" s="655" t="s">
        <v>390</v>
      </c>
      <c r="D230" s="239" t="s">
        <v>391</v>
      </c>
      <c r="E230" s="302">
        <v>2</v>
      </c>
    </row>
    <row r="231" spans="1:5" s="211" customFormat="1" x14ac:dyDescent="0.25">
      <c r="A231" s="215"/>
      <c r="B231" s="569"/>
      <c r="C231" s="656"/>
      <c r="D231" s="240" t="s">
        <v>390</v>
      </c>
      <c r="E231" s="302">
        <v>1</v>
      </c>
    </row>
    <row r="232" spans="1:5" s="211" customFormat="1" x14ac:dyDescent="0.25">
      <c r="A232" s="215"/>
      <c r="B232" s="569"/>
      <c r="C232" s="656"/>
      <c r="D232" s="241" t="s">
        <v>249</v>
      </c>
      <c r="E232" s="302">
        <v>6</v>
      </c>
    </row>
    <row r="233" spans="1:5" s="211" customFormat="1" x14ac:dyDescent="0.25">
      <c r="A233" s="215"/>
      <c r="B233" s="569"/>
      <c r="C233" s="656"/>
      <c r="D233" s="241" t="s">
        <v>28</v>
      </c>
      <c r="E233" s="302">
        <v>9</v>
      </c>
    </row>
    <row r="234" spans="1:5" s="211" customFormat="1" x14ac:dyDescent="0.25">
      <c r="A234" s="215"/>
      <c r="B234" s="569"/>
      <c r="C234" s="656"/>
      <c r="D234" s="241" t="s">
        <v>15</v>
      </c>
      <c r="E234" s="302">
        <v>12</v>
      </c>
    </row>
    <row r="235" spans="1:5" s="211" customFormat="1" x14ac:dyDescent="0.25">
      <c r="A235" s="242"/>
      <c r="B235" s="221"/>
      <c r="C235" s="220">
        <v>1</v>
      </c>
      <c r="D235" s="220">
        <v>5</v>
      </c>
      <c r="E235" s="232">
        <f>SUM(E230:E234)</f>
        <v>30</v>
      </c>
    </row>
    <row r="236" spans="1:5" s="7" customFormat="1" ht="15.75" customHeight="1" x14ac:dyDescent="0.25">
      <c r="A236" s="491" t="s">
        <v>277</v>
      </c>
      <c r="B236" s="492"/>
      <c r="C236" s="492"/>
      <c r="D236" s="492"/>
      <c r="E236" s="493"/>
    </row>
    <row r="237" spans="1:5" s="9" customFormat="1" x14ac:dyDescent="0.25">
      <c r="A237" s="128">
        <v>3</v>
      </c>
      <c r="B237" s="518">
        <v>16</v>
      </c>
      <c r="C237" s="636" t="s">
        <v>93</v>
      </c>
      <c r="D237" s="36" t="s">
        <v>63</v>
      </c>
      <c r="E237" s="279">
        <v>17</v>
      </c>
    </row>
    <row r="238" spans="1:5" s="9" customFormat="1" x14ac:dyDescent="0.25">
      <c r="A238" s="128"/>
      <c r="B238" s="633"/>
      <c r="C238" s="634"/>
      <c r="D238" s="36" t="s">
        <v>177</v>
      </c>
      <c r="E238" s="279">
        <v>3</v>
      </c>
    </row>
    <row r="239" spans="1:5" s="4" customFormat="1" x14ac:dyDescent="0.25">
      <c r="A239" s="50"/>
      <c r="B239" s="116"/>
      <c r="C239" s="27">
        <v>1</v>
      </c>
      <c r="D239" s="27">
        <v>2</v>
      </c>
      <c r="E239" s="84">
        <v>20</v>
      </c>
    </row>
    <row r="240" spans="1:5" s="4" customFormat="1" ht="15.75" customHeight="1" x14ac:dyDescent="0.25">
      <c r="A240" s="491" t="s">
        <v>37</v>
      </c>
      <c r="B240" s="492"/>
      <c r="C240" s="492"/>
      <c r="D240" s="492"/>
      <c r="E240" s="493"/>
    </row>
    <row r="241" spans="1:8" s="4" customFormat="1" ht="17.25" customHeight="1" x14ac:dyDescent="0.25">
      <c r="A241" s="494">
        <v>4</v>
      </c>
      <c r="B241" s="515">
        <v>17</v>
      </c>
      <c r="C241" s="623" t="s">
        <v>114</v>
      </c>
      <c r="D241" s="59" t="s">
        <v>553</v>
      </c>
      <c r="E241" s="297">
        <v>13</v>
      </c>
    </row>
    <row r="242" spans="1:8" s="4" customFormat="1" ht="14.25" customHeight="1" x14ac:dyDescent="0.25">
      <c r="A242" s="495"/>
      <c r="B242" s="516"/>
      <c r="C242" s="624"/>
      <c r="D242" s="59" t="s">
        <v>66</v>
      </c>
      <c r="E242" s="297">
        <v>5</v>
      </c>
    </row>
    <row r="243" spans="1:8" s="4" customFormat="1" x14ac:dyDescent="0.25">
      <c r="A243" s="495"/>
      <c r="B243" s="516"/>
      <c r="C243" s="624"/>
      <c r="D243" s="10" t="s">
        <v>69</v>
      </c>
      <c r="E243" s="297">
        <v>2</v>
      </c>
    </row>
    <row r="244" spans="1:8" s="4" customFormat="1" ht="15.75" customHeight="1" x14ac:dyDescent="0.25">
      <c r="A244" s="495"/>
      <c r="B244" s="516"/>
      <c r="C244" s="624"/>
      <c r="D244" s="59" t="s">
        <v>200</v>
      </c>
      <c r="E244" s="297">
        <v>2</v>
      </c>
    </row>
    <row r="245" spans="1:8" s="4" customFormat="1" x14ac:dyDescent="0.25">
      <c r="A245" s="495"/>
      <c r="B245" s="516"/>
      <c r="C245" s="624"/>
      <c r="D245" s="59" t="s">
        <v>70</v>
      </c>
      <c r="E245" s="297">
        <v>4</v>
      </c>
    </row>
    <row r="246" spans="1:8" s="7" customFormat="1" ht="31.5" x14ac:dyDescent="0.25">
      <c r="A246" s="495"/>
      <c r="B246" s="516"/>
      <c r="C246" s="624"/>
      <c r="D246" s="249" t="s">
        <v>577</v>
      </c>
      <c r="E246" s="227">
        <v>4</v>
      </c>
    </row>
    <row r="247" spans="1:8" s="7" customFormat="1" ht="33.75" customHeight="1" x14ac:dyDescent="0.25">
      <c r="A247" s="495"/>
      <c r="B247" s="516"/>
      <c r="C247" s="624"/>
      <c r="D247" s="249" t="s">
        <v>579</v>
      </c>
      <c r="E247" s="227">
        <v>4</v>
      </c>
    </row>
    <row r="248" spans="1:8" s="7" customFormat="1" ht="15.75" customHeight="1" x14ac:dyDescent="0.25">
      <c r="A248" s="495"/>
      <c r="B248" s="516"/>
      <c r="C248" s="624"/>
      <c r="D248" s="249" t="s">
        <v>578</v>
      </c>
      <c r="E248" s="227">
        <v>1</v>
      </c>
    </row>
    <row r="249" spans="1:8" s="4" customFormat="1" ht="31.5" x14ac:dyDescent="0.25">
      <c r="A249" s="495"/>
      <c r="B249" s="516"/>
      <c r="C249" s="624"/>
      <c r="D249" s="249" t="s">
        <v>580</v>
      </c>
      <c r="E249" s="227">
        <v>6</v>
      </c>
    </row>
    <row r="250" spans="1:8" s="4" customFormat="1" ht="31.5" x14ac:dyDescent="0.25">
      <c r="A250" s="496"/>
      <c r="B250" s="517"/>
      <c r="C250" s="625"/>
      <c r="D250" s="249" t="s">
        <v>581</v>
      </c>
      <c r="E250" s="227">
        <v>1</v>
      </c>
    </row>
    <row r="251" spans="1:8" s="4" customFormat="1" x14ac:dyDescent="0.25">
      <c r="A251" s="50"/>
      <c r="B251" s="116"/>
      <c r="C251" s="27">
        <v>1</v>
      </c>
      <c r="D251" s="27">
        <v>10</v>
      </c>
      <c r="E251" s="84">
        <f>SUM(E241:E250)</f>
        <v>42</v>
      </c>
    </row>
    <row r="252" spans="1:8" s="4" customFormat="1" x14ac:dyDescent="0.25">
      <c r="A252" s="627" t="s">
        <v>47</v>
      </c>
      <c r="B252" s="628"/>
      <c r="C252" s="628"/>
      <c r="D252" s="628"/>
      <c r="E252" s="629"/>
      <c r="F252" s="22"/>
      <c r="G252" s="22"/>
      <c r="H252" s="22"/>
    </row>
    <row r="253" spans="1:8" s="4" customFormat="1" ht="15.75" customHeight="1" x14ac:dyDescent="0.25">
      <c r="A253" s="506">
        <v>5</v>
      </c>
      <c r="B253" s="518">
        <v>22</v>
      </c>
      <c r="C253" s="630" t="s">
        <v>461</v>
      </c>
      <c r="D253" s="148" t="s">
        <v>452</v>
      </c>
      <c r="E253" s="82">
        <v>6</v>
      </c>
      <c r="F253" s="22"/>
      <c r="G253" s="22"/>
      <c r="H253" s="22"/>
    </row>
    <row r="254" spans="1:8" s="4" customFormat="1" x14ac:dyDescent="0.25">
      <c r="A254" s="507"/>
      <c r="B254" s="514"/>
      <c r="C254" s="631"/>
      <c r="D254" s="148" t="s">
        <v>412</v>
      </c>
      <c r="E254" s="82">
        <v>20</v>
      </c>
      <c r="F254" s="22"/>
      <c r="G254" s="22"/>
      <c r="H254" s="22"/>
    </row>
    <row r="255" spans="1:8" s="4" customFormat="1" x14ac:dyDescent="0.25">
      <c r="A255" s="507"/>
      <c r="B255" s="514"/>
      <c r="C255" s="631"/>
      <c r="D255" s="148" t="s">
        <v>478</v>
      </c>
      <c r="E255" s="82">
        <v>9</v>
      </c>
      <c r="F255" s="22"/>
      <c r="G255" s="22"/>
      <c r="H255" s="22"/>
    </row>
    <row r="256" spans="1:8" s="4" customFormat="1" x14ac:dyDescent="0.25">
      <c r="A256" s="507"/>
      <c r="B256" s="514"/>
      <c r="C256" s="631"/>
      <c r="D256" s="148" t="s">
        <v>462</v>
      </c>
      <c r="E256" s="82">
        <v>11</v>
      </c>
      <c r="F256" s="22"/>
      <c r="G256" s="22"/>
      <c r="H256" s="22"/>
    </row>
    <row r="257" spans="1:10" s="4" customFormat="1" x14ac:dyDescent="0.25">
      <c r="A257" s="507"/>
      <c r="B257" s="514"/>
      <c r="C257" s="631"/>
      <c r="D257" s="148" t="s">
        <v>162</v>
      </c>
      <c r="E257" s="82">
        <v>4</v>
      </c>
      <c r="F257" s="22"/>
      <c r="G257" s="22"/>
      <c r="H257" s="22"/>
    </row>
    <row r="258" spans="1:10" s="4" customFormat="1" x14ac:dyDescent="0.25">
      <c r="A258" s="507"/>
      <c r="B258" s="514"/>
      <c r="C258" s="631"/>
      <c r="D258" s="33" t="s">
        <v>238</v>
      </c>
      <c r="E258" s="82">
        <v>2</v>
      </c>
      <c r="F258" s="22"/>
      <c r="G258" s="22"/>
      <c r="H258" s="22"/>
    </row>
    <row r="259" spans="1:10" s="4" customFormat="1" ht="30" x14ac:dyDescent="0.25">
      <c r="A259" s="507"/>
      <c r="B259" s="514"/>
      <c r="C259" s="631"/>
      <c r="D259" s="306" t="s">
        <v>582</v>
      </c>
      <c r="E259" s="307">
        <v>1</v>
      </c>
    </row>
    <row r="260" spans="1:10" s="9" customFormat="1" ht="31.5" x14ac:dyDescent="0.25">
      <c r="A260" s="507"/>
      <c r="B260" s="514"/>
      <c r="C260" s="631"/>
      <c r="D260" s="304" t="s">
        <v>943</v>
      </c>
      <c r="E260" s="227">
        <v>2</v>
      </c>
    </row>
    <row r="261" spans="1:10" s="9" customFormat="1" ht="31.5" x14ac:dyDescent="0.25">
      <c r="A261" s="507"/>
      <c r="B261" s="514"/>
      <c r="C261" s="631"/>
      <c r="D261" s="304" t="s">
        <v>944</v>
      </c>
      <c r="E261" s="227">
        <v>4</v>
      </c>
    </row>
    <row r="262" spans="1:10" s="9" customFormat="1" ht="31.5" x14ac:dyDescent="0.25">
      <c r="A262" s="507"/>
      <c r="B262" s="514"/>
      <c r="C262" s="631"/>
      <c r="D262" s="304" t="s">
        <v>945</v>
      </c>
      <c r="E262" s="227">
        <v>1</v>
      </c>
    </row>
    <row r="263" spans="1:10" s="9" customFormat="1" ht="31.5" x14ac:dyDescent="0.25">
      <c r="A263" s="533"/>
      <c r="B263" s="519"/>
      <c r="C263" s="632"/>
      <c r="D263" s="304" t="s">
        <v>946</v>
      </c>
      <c r="E263" s="227">
        <v>1</v>
      </c>
    </row>
    <row r="264" spans="1:10" s="4" customFormat="1" x14ac:dyDescent="0.25">
      <c r="A264" s="50"/>
      <c r="B264" s="116"/>
      <c r="C264" s="27">
        <v>1</v>
      </c>
      <c r="D264" s="27">
        <v>11</v>
      </c>
      <c r="E264" s="84">
        <f>SUM(E253:E263)</f>
        <v>61</v>
      </c>
      <c r="F264" s="6"/>
      <c r="G264" s="6"/>
      <c r="H264" s="6"/>
    </row>
    <row r="265" spans="1:10" s="7" customFormat="1" ht="15.75" customHeight="1" x14ac:dyDescent="0.25">
      <c r="A265" s="491" t="s">
        <v>46</v>
      </c>
      <c r="B265" s="492"/>
      <c r="C265" s="492"/>
      <c r="D265" s="492"/>
      <c r="E265" s="493"/>
    </row>
    <row r="266" spans="1:10" s="69" customFormat="1" ht="18.75" customHeight="1" x14ac:dyDescent="0.25">
      <c r="A266" s="168">
        <v>6</v>
      </c>
      <c r="B266" s="101">
        <v>19</v>
      </c>
      <c r="C266" s="175" t="s">
        <v>222</v>
      </c>
      <c r="D266" s="148" t="s">
        <v>203</v>
      </c>
      <c r="E266" s="26">
        <v>5</v>
      </c>
      <c r="F266" s="68"/>
      <c r="G266" s="68"/>
      <c r="H266" s="68"/>
      <c r="I266" s="68"/>
      <c r="J266" s="68"/>
    </row>
    <row r="267" spans="1:10" s="4" customFormat="1" x14ac:dyDescent="0.25">
      <c r="A267" s="50"/>
      <c r="B267" s="116"/>
      <c r="C267" s="27">
        <v>1</v>
      </c>
      <c r="D267" s="27"/>
      <c r="E267" s="84">
        <f>SUM(E266)</f>
        <v>5</v>
      </c>
    </row>
    <row r="268" spans="1:10" s="7" customFormat="1" ht="15.75" customHeight="1" x14ac:dyDescent="0.25">
      <c r="A268" s="491" t="s">
        <v>54</v>
      </c>
      <c r="B268" s="492"/>
      <c r="C268" s="492"/>
      <c r="D268" s="492"/>
      <c r="E268" s="493"/>
    </row>
    <row r="269" spans="1:10" s="69" customFormat="1" ht="18.75" customHeight="1" x14ac:dyDescent="0.25">
      <c r="A269" s="168">
        <v>7</v>
      </c>
      <c r="B269" s="101">
        <v>34</v>
      </c>
      <c r="C269" s="175" t="s">
        <v>323</v>
      </c>
      <c r="D269" s="148" t="s">
        <v>744</v>
      </c>
      <c r="E269" s="51">
        <v>2</v>
      </c>
      <c r="F269" s="68"/>
      <c r="G269" s="68"/>
      <c r="H269" s="68"/>
      <c r="I269" s="68"/>
      <c r="J269" s="68"/>
    </row>
    <row r="270" spans="1:10" s="69" customFormat="1" x14ac:dyDescent="0.25">
      <c r="A270" s="168"/>
      <c r="B270" s="127"/>
      <c r="C270" s="183"/>
      <c r="D270" s="148" t="s">
        <v>701</v>
      </c>
      <c r="E270" s="51">
        <v>2</v>
      </c>
      <c r="F270" s="68"/>
      <c r="G270" s="68"/>
      <c r="H270" s="68"/>
      <c r="I270" s="68"/>
      <c r="J270" s="68"/>
    </row>
    <row r="271" spans="1:10" s="69" customFormat="1" x14ac:dyDescent="0.25">
      <c r="A271" s="168"/>
      <c r="B271" s="127"/>
      <c r="C271" s="183"/>
      <c r="D271" s="148" t="s">
        <v>745</v>
      </c>
      <c r="E271" s="24">
        <v>3</v>
      </c>
      <c r="F271" s="68"/>
      <c r="G271" s="68"/>
      <c r="H271" s="68"/>
      <c r="I271" s="68"/>
      <c r="J271" s="68"/>
    </row>
    <row r="272" spans="1:10" s="69" customFormat="1" x14ac:dyDescent="0.25">
      <c r="A272" s="168"/>
      <c r="B272" s="386"/>
      <c r="C272" s="183"/>
      <c r="D272" s="187" t="s">
        <v>743</v>
      </c>
      <c r="E272" s="24">
        <v>6</v>
      </c>
      <c r="F272" s="68"/>
      <c r="G272" s="68"/>
      <c r="H272" s="68"/>
      <c r="I272" s="68"/>
      <c r="J272" s="68"/>
    </row>
    <row r="273" spans="1:10" s="69" customFormat="1" x14ac:dyDescent="0.25">
      <c r="A273" s="168"/>
      <c r="B273" s="386"/>
      <c r="C273" s="183"/>
      <c r="D273" s="187" t="s">
        <v>758</v>
      </c>
      <c r="E273" s="24">
        <v>10</v>
      </c>
      <c r="F273" s="68"/>
      <c r="G273" s="68"/>
      <c r="H273" s="68"/>
      <c r="I273" s="68"/>
      <c r="J273" s="68"/>
    </row>
    <row r="274" spans="1:10" s="69" customFormat="1" x14ac:dyDescent="0.25">
      <c r="A274" s="168"/>
      <c r="B274" s="386"/>
      <c r="C274" s="183"/>
      <c r="D274" s="187" t="s">
        <v>759</v>
      </c>
      <c r="E274" s="24">
        <v>3</v>
      </c>
      <c r="F274" s="68"/>
      <c r="G274" s="68"/>
      <c r="H274" s="68"/>
      <c r="I274" s="68"/>
      <c r="J274" s="68"/>
    </row>
    <row r="275" spans="1:10" s="69" customFormat="1" ht="16.5" customHeight="1" x14ac:dyDescent="0.25">
      <c r="A275" s="168"/>
      <c r="B275" s="386"/>
      <c r="C275" s="183"/>
      <c r="D275" s="380" t="s">
        <v>760</v>
      </c>
      <c r="E275" s="51">
        <v>6</v>
      </c>
      <c r="F275" s="379"/>
      <c r="G275" s="379"/>
      <c r="H275" s="68"/>
      <c r="I275" s="68"/>
      <c r="J275" s="68"/>
    </row>
    <row r="276" spans="1:10" s="4" customFormat="1" ht="47.25" x14ac:dyDescent="0.25">
      <c r="A276" s="138"/>
      <c r="B276" s="101"/>
      <c r="C276" s="141"/>
      <c r="D276" s="304" t="s">
        <v>941</v>
      </c>
      <c r="E276" s="305">
        <v>2</v>
      </c>
    </row>
    <row r="277" spans="1:10" s="4" customFormat="1" x14ac:dyDescent="0.25">
      <c r="A277" s="50"/>
      <c r="B277" s="116"/>
      <c r="C277" s="27">
        <v>1</v>
      </c>
      <c r="D277" s="27">
        <v>7</v>
      </c>
      <c r="E277" s="27">
        <f>SUM(E269:E276)</f>
        <v>34</v>
      </c>
    </row>
    <row r="278" spans="1:10" s="69" customFormat="1" ht="31.5" customHeight="1" x14ac:dyDescent="0.25">
      <c r="A278" s="168">
        <v>8</v>
      </c>
      <c r="B278" s="518">
        <v>33</v>
      </c>
      <c r="C278" s="501" t="s">
        <v>746</v>
      </c>
      <c r="D278" s="187" t="s">
        <v>696</v>
      </c>
      <c r="E278" s="43">
        <v>7</v>
      </c>
      <c r="F278" s="68"/>
      <c r="G278" s="68"/>
      <c r="H278" s="68"/>
      <c r="I278" s="68"/>
      <c r="J278" s="68"/>
    </row>
    <row r="279" spans="1:10" s="69" customFormat="1" x14ac:dyDescent="0.25">
      <c r="A279" s="168"/>
      <c r="B279" s="514"/>
      <c r="C279" s="502"/>
      <c r="D279" s="187" t="s">
        <v>699</v>
      </c>
      <c r="E279" s="51">
        <v>1</v>
      </c>
      <c r="F279" s="68"/>
      <c r="G279" s="68"/>
      <c r="H279" s="68"/>
      <c r="I279" s="68"/>
      <c r="J279" s="68"/>
    </row>
    <row r="280" spans="1:10" s="69" customFormat="1" x14ac:dyDescent="0.25">
      <c r="A280" s="168"/>
      <c r="B280" s="514"/>
      <c r="C280" s="502"/>
      <c r="D280" s="148" t="s">
        <v>313</v>
      </c>
      <c r="E280" s="51">
        <v>3</v>
      </c>
      <c r="F280" s="68"/>
      <c r="G280" s="68"/>
      <c r="H280" s="68"/>
      <c r="I280" s="68"/>
      <c r="J280" s="68"/>
    </row>
    <row r="281" spans="1:10" s="69" customFormat="1" x14ac:dyDescent="0.25">
      <c r="A281" s="168"/>
      <c r="B281" s="514"/>
      <c r="C281" s="502"/>
      <c r="D281" s="148" t="s">
        <v>748</v>
      </c>
      <c r="E281" s="51">
        <v>4</v>
      </c>
      <c r="F281" s="68"/>
      <c r="G281" s="68"/>
      <c r="H281" s="68"/>
      <c r="I281" s="68"/>
      <c r="J281" s="68"/>
    </row>
    <row r="282" spans="1:10" s="7" customFormat="1" ht="15.75" customHeight="1" x14ac:dyDescent="0.25">
      <c r="A282" s="128"/>
      <c r="B282" s="514"/>
      <c r="C282" s="502"/>
      <c r="D282" s="185" t="s">
        <v>761</v>
      </c>
      <c r="E282" s="25">
        <v>1</v>
      </c>
    </row>
    <row r="283" spans="1:10" s="7" customFormat="1" ht="15.75" customHeight="1" x14ac:dyDescent="0.25">
      <c r="A283" s="128"/>
      <c r="B283" s="514"/>
      <c r="C283" s="502"/>
      <c r="D283" s="185" t="s">
        <v>314</v>
      </c>
      <c r="E283" s="25">
        <v>7</v>
      </c>
    </row>
    <row r="284" spans="1:10" s="7" customFormat="1" ht="15.75" customHeight="1" x14ac:dyDescent="0.25">
      <c r="A284" s="128"/>
      <c r="B284" s="519"/>
      <c r="C284" s="653"/>
      <c r="D284" s="186" t="s">
        <v>762</v>
      </c>
      <c r="E284" s="43">
        <v>11</v>
      </c>
    </row>
    <row r="285" spans="1:10" s="7" customFormat="1" ht="15.75" customHeight="1" x14ac:dyDescent="0.25">
      <c r="A285" s="50"/>
      <c r="B285" s="116"/>
      <c r="C285" s="27">
        <v>1</v>
      </c>
      <c r="D285" s="27">
        <v>7</v>
      </c>
      <c r="E285" s="27">
        <f>SUM(E278:E284)</f>
        <v>34</v>
      </c>
    </row>
    <row r="286" spans="1:10" s="7" customFormat="1" ht="15.75" customHeight="1" x14ac:dyDescent="0.25">
      <c r="A286" s="125">
        <v>9</v>
      </c>
      <c r="B286" s="101">
        <v>41</v>
      </c>
      <c r="C286" s="183" t="s">
        <v>763</v>
      </c>
      <c r="D286" s="182" t="s">
        <v>764</v>
      </c>
      <c r="E286" s="351">
        <v>1</v>
      </c>
    </row>
    <row r="287" spans="1:10" s="7" customFormat="1" ht="15.75" customHeight="1" x14ac:dyDescent="0.25">
      <c r="A287" s="125"/>
      <c r="B287" s="127"/>
      <c r="C287" s="183"/>
      <c r="D287" s="148" t="s">
        <v>315</v>
      </c>
      <c r="E287" s="51">
        <v>6</v>
      </c>
    </row>
    <row r="288" spans="1:10" s="7" customFormat="1" ht="15.75" customHeight="1" x14ac:dyDescent="0.25">
      <c r="A288" s="125"/>
      <c r="B288" s="127"/>
      <c r="C288" s="183"/>
      <c r="D288" s="148" t="s">
        <v>735</v>
      </c>
      <c r="E288" s="51">
        <v>29</v>
      </c>
    </row>
    <row r="289" spans="1:7" s="7" customFormat="1" ht="15.75" customHeight="1" x14ac:dyDescent="0.25">
      <c r="A289" s="125"/>
      <c r="B289" s="127"/>
      <c r="C289" s="183"/>
      <c r="D289" s="175" t="s">
        <v>765</v>
      </c>
      <c r="E289" s="177">
        <v>4</v>
      </c>
    </row>
    <row r="290" spans="1:7" s="7" customFormat="1" ht="15.75" customHeight="1" x14ac:dyDescent="0.25">
      <c r="A290" s="125"/>
      <c r="B290" s="127"/>
      <c r="C290" s="183"/>
      <c r="D290" s="44" t="s">
        <v>312</v>
      </c>
      <c r="E290" s="51">
        <v>5</v>
      </c>
    </row>
    <row r="291" spans="1:7" s="7" customFormat="1" ht="15.75" customHeight="1" x14ac:dyDescent="0.25">
      <c r="A291" s="125"/>
      <c r="B291" s="127"/>
      <c r="C291" s="183"/>
      <c r="D291" s="44" t="s">
        <v>469</v>
      </c>
      <c r="E291" s="51">
        <v>5</v>
      </c>
    </row>
    <row r="292" spans="1:7" s="7" customFormat="1" ht="15.75" customHeight="1" x14ac:dyDescent="0.25">
      <c r="A292" s="125"/>
      <c r="B292" s="127"/>
      <c r="C292" s="183"/>
      <c r="D292" s="148" t="s">
        <v>738</v>
      </c>
      <c r="E292" s="51">
        <v>2</v>
      </c>
    </row>
    <row r="293" spans="1:7" s="7" customFormat="1" ht="15.75" customHeight="1" x14ac:dyDescent="0.25">
      <c r="A293" s="50"/>
      <c r="B293" s="116"/>
      <c r="C293" s="27">
        <v>1</v>
      </c>
      <c r="D293" s="27">
        <v>7</v>
      </c>
      <c r="E293" s="27">
        <f>SUM(E286:E292)</f>
        <v>52</v>
      </c>
    </row>
    <row r="294" spans="1:7" s="7" customFormat="1" ht="15.75" customHeight="1" x14ac:dyDescent="0.25">
      <c r="A294" s="168">
        <v>10</v>
      </c>
      <c r="B294" s="101">
        <v>28</v>
      </c>
      <c r="C294" s="69" t="s">
        <v>766</v>
      </c>
      <c r="D294" s="148" t="s">
        <v>516</v>
      </c>
      <c r="E294" s="51">
        <v>12</v>
      </c>
    </row>
    <row r="295" spans="1:7" s="7" customFormat="1" ht="15.75" customHeight="1" x14ac:dyDescent="0.25">
      <c r="A295" s="168"/>
      <c r="B295" s="127"/>
      <c r="C295" s="69"/>
      <c r="D295" s="148" t="s">
        <v>756</v>
      </c>
      <c r="E295" s="51">
        <v>2</v>
      </c>
    </row>
    <row r="296" spans="1:7" s="7" customFormat="1" ht="15.75" customHeight="1" x14ac:dyDescent="0.25">
      <c r="A296" s="168"/>
      <c r="B296" s="127"/>
      <c r="C296" s="69"/>
      <c r="D296" s="182" t="s">
        <v>767</v>
      </c>
      <c r="E296" s="351">
        <v>7</v>
      </c>
    </row>
    <row r="297" spans="1:7" s="7" customFormat="1" ht="15.75" customHeight="1" x14ac:dyDescent="0.25">
      <c r="A297" s="168"/>
      <c r="B297" s="127"/>
      <c r="C297" s="183"/>
      <c r="D297" s="182" t="s">
        <v>768</v>
      </c>
      <c r="E297" s="350">
        <v>6</v>
      </c>
    </row>
    <row r="298" spans="1:7" s="7" customFormat="1" ht="15.75" customHeight="1" x14ac:dyDescent="0.25">
      <c r="A298" s="168"/>
      <c r="B298" s="127"/>
      <c r="C298" s="183"/>
      <c r="D298" s="182" t="s">
        <v>308</v>
      </c>
      <c r="E298" s="350">
        <v>3</v>
      </c>
    </row>
    <row r="299" spans="1:7" s="7" customFormat="1" ht="15.75" customHeight="1" x14ac:dyDescent="0.25">
      <c r="A299" s="168"/>
      <c r="B299" s="127"/>
      <c r="C299" s="183"/>
      <c r="D299" s="148" t="s">
        <v>720</v>
      </c>
      <c r="E299" s="177">
        <v>5</v>
      </c>
    </row>
    <row r="300" spans="1:7" s="7" customFormat="1" ht="15.75" customHeight="1" x14ac:dyDescent="0.25">
      <c r="A300" s="50"/>
      <c r="B300" s="116"/>
      <c r="C300" s="27">
        <v>1</v>
      </c>
      <c r="D300" s="27">
        <v>6</v>
      </c>
      <c r="E300" s="27">
        <f>SUM(E294:E299)</f>
        <v>35</v>
      </c>
    </row>
    <row r="301" spans="1:7" s="49" customFormat="1" ht="15.75" customHeight="1" x14ac:dyDescent="0.25">
      <c r="A301" s="556" t="s">
        <v>121</v>
      </c>
      <c r="B301" s="556"/>
      <c r="C301" s="299">
        <f>C300+C293+C285+C277</f>
        <v>4</v>
      </c>
      <c r="D301" s="299">
        <f>D300+D293+D285+D277</f>
        <v>27</v>
      </c>
      <c r="E301" s="299">
        <f>E300+E293+E285+E277</f>
        <v>155</v>
      </c>
      <c r="F301" s="49">
        <f>E301-G301</f>
        <v>2</v>
      </c>
      <c r="G301" s="49">
        <v>153</v>
      </c>
    </row>
    <row r="302" spans="1:7" s="49" customFormat="1" ht="15.75" customHeight="1" x14ac:dyDescent="0.25">
      <c r="A302" s="638" t="s">
        <v>122</v>
      </c>
      <c r="B302" s="638"/>
      <c r="C302" s="303">
        <f>C301+C267+C264+C251+C239+C235+C228</f>
        <v>10</v>
      </c>
      <c r="D302" s="303">
        <f>D301+D267+D264+D251+D239+D235+D228</f>
        <v>61</v>
      </c>
      <c r="E302" s="303">
        <f>E301+E267+E264+E251+E239+E235+E228</f>
        <v>343</v>
      </c>
      <c r="F302" s="49">
        <f>E302-G302</f>
        <v>0</v>
      </c>
      <c r="G302" s="49">
        <v>343</v>
      </c>
    </row>
  </sheetData>
  <mergeCells count="90">
    <mergeCell ref="A301:B301"/>
    <mergeCell ref="A168:E168"/>
    <mergeCell ref="C169:C176"/>
    <mergeCell ref="A218:B218"/>
    <mergeCell ref="A219:B219"/>
    <mergeCell ref="A268:E268"/>
    <mergeCell ref="C278:C284"/>
    <mergeCell ref="B278:B284"/>
    <mergeCell ref="B222:B227"/>
    <mergeCell ref="C237:C238"/>
    <mergeCell ref="A221:E221"/>
    <mergeCell ref="A220:E220"/>
    <mergeCell ref="A229:E229"/>
    <mergeCell ref="B230:B234"/>
    <mergeCell ref="C230:C234"/>
    <mergeCell ref="A240:E240"/>
    <mergeCell ref="D1:E1"/>
    <mergeCell ref="A2:E2"/>
    <mergeCell ref="A17:E17"/>
    <mergeCell ref="A77:E77"/>
    <mergeCell ref="C98:C99"/>
    <mergeCell ref="A4:E4"/>
    <mergeCell ref="A5:A15"/>
    <mergeCell ref="B5:B15"/>
    <mergeCell ref="A45:E45"/>
    <mergeCell ref="A49:E49"/>
    <mergeCell ref="A50:A57"/>
    <mergeCell ref="C50:C68"/>
    <mergeCell ref="A58:A67"/>
    <mergeCell ref="C46:C47"/>
    <mergeCell ref="B46:B47"/>
    <mergeCell ref="A101:E101"/>
    <mergeCell ref="A102:A114"/>
    <mergeCell ref="A116:E116"/>
    <mergeCell ref="A46:A47"/>
    <mergeCell ref="A97:E97"/>
    <mergeCell ref="A98:A99"/>
    <mergeCell ref="A85:E85"/>
    <mergeCell ref="A86:A92"/>
    <mergeCell ref="C86:C92"/>
    <mergeCell ref="A93:A95"/>
    <mergeCell ref="C93:C95"/>
    <mergeCell ref="A71:E71"/>
    <mergeCell ref="C72:C75"/>
    <mergeCell ref="A78:A83"/>
    <mergeCell ref="B78:B83"/>
    <mergeCell ref="C78:C83"/>
    <mergeCell ref="A302:B302"/>
    <mergeCell ref="C127:C134"/>
    <mergeCell ref="A126:E126"/>
    <mergeCell ref="C5:C15"/>
    <mergeCell ref="A18:A22"/>
    <mergeCell ref="C18:C22"/>
    <mergeCell ref="A24:E24"/>
    <mergeCell ref="A25:A29"/>
    <mergeCell ref="C25:C29"/>
    <mergeCell ref="A31:E31"/>
    <mergeCell ref="A32:A33"/>
    <mergeCell ref="C32:C33"/>
    <mergeCell ref="A35:E35"/>
    <mergeCell ref="A38:E38"/>
    <mergeCell ref="A39:A43"/>
    <mergeCell ref="C39:C43"/>
    <mergeCell ref="C117:C124"/>
    <mergeCell ref="C222:C227"/>
    <mergeCell ref="A127:A134"/>
    <mergeCell ref="C140:C144"/>
    <mergeCell ref="A146:E146"/>
    <mergeCell ref="A147:A148"/>
    <mergeCell ref="C147:C148"/>
    <mergeCell ref="A158:E158"/>
    <mergeCell ref="A159:A166"/>
    <mergeCell ref="B160:B166"/>
    <mergeCell ref="A136:E136"/>
    <mergeCell ref="A139:E139"/>
    <mergeCell ref="A140:A144"/>
    <mergeCell ref="A265:E265"/>
    <mergeCell ref="C241:C250"/>
    <mergeCell ref="B241:B250"/>
    <mergeCell ref="A241:A250"/>
    <mergeCell ref="A150:E150"/>
    <mergeCell ref="A151:A156"/>
    <mergeCell ref="C151:C156"/>
    <mergeCell ref="A252:E252"/>
    <mergeCell ref="C253:C263"/>
    <mergeCell ref="B253:B263"/>
    <mergeCell ref="A253:A263"/>
    <mergeCell ref="A236:E236"/>
    <mergeCell ref="B237:B238"/>
    <mergeCell ref="C159:C16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verticalDpi="180" r:id="rId1"/>
  <headerFooter differentFirst="1">
    <oddHeader>&amp;C1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420"/>
  <sheetViews>
    <sheetView view="pageBreakPreview" zoomScaleSheetLayoutView="100" workbookViewId="0">
      <pane ySplit="3" topLeftCell="A232" activePane="bottomLeft" state="frozen"/>
      <selection activeCell="C99" sqref="C99"/>
      <selection pane="bottomLeft" activeCell="C242" sqref="C242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5" style="2" customWidth="1"/>
    <col min="4" max="4" width="42.140625" style="1" customWidth="1"/>
    <col min="5" max="5" width="15.570312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9" customHeight="1" x14ac:dyDescent="0.25">
      <c r="A1" s="8"/>
      <c r="B1" s="16"/>
      <c r="C1" s="407"/>
      <c r="D1" s="616" t="s">
        <v>952</v>
      </c>
      <c r="E1" s="616"/>
    </row>
    <row r="2" spans="1:8" s="4" customFormat="1" ht="37.5" customHeight="1" x14ac:dyDescent="0.25">
      <c r="A2" s="544" t="s">
        <v>557</v>
      </c>
      <c r="B2" s="544"/>
      <c r="C2" s="544"/>
      <c r="D2" s="544"/>
      <c r="E2" s="544"/>
    </row>
    <row r="3" spans="1:8" s="111" customFormat="1" ht="30" customHeight="1" x14ac:dyDescent="0.25">
      <c r="A3" s="20" t="s">
        <v>230</v>
      </c>
      <c r="B3" s="110" t="s">
        <v>86</v>
      </c>
      <c r="C3" s="20" t="s">
        <v>207</v>
      </c>
      <c r="D3" s="20" t="s">
        <v>206</v>
      </c>
      <c r="E3" s="271" t="s">
        <v>205</v>
      </c>
    </row>
    <row r="4" spans="1:8" s="4" customFormat="1" ht="19.5" customHeight="1" x14ac:dyDescent="0.25">
      <c r="A4" s="522" t="s">
        <v>0</v>
      </c>
      <c r="B4" s="522"/>
      <c r="C4" s="522"/>
      <c r="D4" s="522"/>
      <c r="E4" s="522"/>
    </row>
    <row r="5" spans="1:8" s="4" customFormat="1" ht="15.75" customHeight="1" x14ac:dyDescent="0.25">
      <c r="A5" s="495">
        <v>1</v>
      </c>
      <c r="B5" s="518">
        <v>1</v>
      </c>
      <c r="C5" s="520" t="s">
        <v>305</v>
      </c>
      <c r="D5" s="157" t="s">
        <v>1</v>
      </c>
      <c r="E5" s="300">
        <v>40</v>
      </c>
    </row>
    <row r="6" spans="1:8" s="4" customFormat="1" x14ac:dyDescent="0.25">
      <c r="A6" s="495"/>
      <c r="B6" s="514"/>
      <c r="C6" s="521"/>
      <c r="D6" s="157" t="s">
        <v>2</v>
      </c>
      <c r="E6" s="300">
        <v>21</v>
      </c>
    </row>
    <row r="7" spans="1:8" s="4" customFormat="1" x14ac:dyDescent="0.25">
      <c r="A7" s="495"/>
      <c r="B7" s="514"/>
      <c r="C7" s="521"/>
      <c r="D7" s="157" t="s">
        <v>59</v>
      </c>
      <c r="E7" s="300">
        <v>10</v>
      </c>
    </row>
    <row r="8" spans="1:8" s="4" customFormat="1" x14ac:dyDescent="0.25">
      <c r="A8" s="495"/>
      <c r="B8" s="514"/>
      <c r="C8" s="521"/>
      <c r="D8" s="157" t="s">
        <v>58</v>
      </c>
      <c r="E8" s="300">
        <v>5</v>
      </c>
    </row>
    <row r="9" spans="1:8" s="4" customFormat="1" x14ac:dyDescent="0.25">
      <c r="A9" s="495"/>
      <c r="B9" s="514"/>
      <c r="C9" s="521"/>
      <c r="D9" s="157" t="s">
        <v>123</v>
      </c>
      <c r="E9" s="300">
        <v>4</v>
      </c>
    </row>
    <row r="10" spans="1:8" s="4" customFormat="1" x14ac:dyDescent="0.25">
      <c r="A10" s="495"/>
      <c r="B10" s="514"/>
      <c r="C10" s="521"/>
      <c r="D10" s="157" t="s">
        <v>57</v>
      </c>
      <c r="E10" s="300">
        <v>5</v>
      </c>
    </row>
    <row r="11" spans="1:8" s="4" customFormat="1" ht="45" x14ac:dyDescent="0.25">
      <c r="A11" s="495"/>
      <c r="B11" s="514"/>
      <c r="C11" s="521"/>
      <c r="D11" s="157" t="s">
        <v>263</v>
      </c>
      <c r="E11" s="300">
        <v>2</v>
      </c>
    </row>
    <row r="12" spans="1:8" s="4" customFormat="1" x14ac:dyDescent="0.25">
      <c r="A12" s="50"/>
      <c r="B12" s="116"/>
      <c r="C12" s="27">
        <v>1</v>
      </c>
      <c r="D12" s="27">
        <v>7</v>
      </c>
      <c r="E12" s="84">
        <f>SUM(E5:E11)</f>
        <v>87</v>
      </c>
      <c r="F12" s="6"/>
      <c r="G12" s="6"/>
      <c r="H12" s="6"/>
    </row>
    <row r="13" spans="1:8" s="4" customFormat="1" x14ac:dyDescent="0.25">
      <c r="A13" s="491" t="s">
        <v>3</v>
      </c>
      <c r="B13" s="492"/>
      <c r="C13" s="492"/>
      <c r="D13" s="492"/>
      <c r="E13" s="493"/>
    </row>
    <row r="14" spans="1:8" s="4" customFormat="1" ht="16.5" customHeight="1" x14ac:dyDescent="0.25">
      <c r="A14" s="494">
        <v>2</v>
      </c>
      <c r="B14" s="101">
        <v>2</v>
      </c>
      <c r="C14" s="520" t="s">
        <v>406</v>
      </c>
      <c r="D14" s="41" t="s">
        <v>170</v>
      </c>
      <c r="E14" s="309">
        <v>30</v>
      </c>
      <c r="F14" s="22"/>
      <c r="G14" s="22"/>
      <c r="H14" s="22"/>
    </row>
    <row r="15" spans="1:8" s="4" customFormat="1" x14ac:dyDescent="0.25">
      <c r="A15" s="495"/>
      <c r="B15" s="114"/>
      <c r="C15" s="521"/>
      <c r="D15" s="41" t="s">
        <v>171</v>
      </c>
      <c r="E15" s="309">
        <v>17</v>
      </c>
      <c r="F15" s="22"/>
      <c r="G15" s="22"/>
      <c r="H15" s="22"/>
    </row>
    <row r="16" spans="1:8" s="4" customFormat="1" x14ac:dyDescent="0.25">
      <c r="A16" s="495"/>
      <c r="B16" s="114"/>
      <c r="C16" s="521"/>
      <c r="D16" s="12" t="s">
        <v>155</v>
      </c>
      <c r="E16" s="26">
        <v>5</v>
      </c>
      <c r="F16" s="22"/>
      <c r="G16" s="22"/>
      <c r="H16" s="22"/>
    </row>
    <row r="17" spans="1:8" s="4" customFormat="1" x14ac:dyDescent="0.25">
      <c r="A17" s="495"/>
      <c r="B17" s="114"/>
      <c r="C17" s="521"/>
      <c r="D17" s="47" t="s">
        <v>264</v>
      </c>
      <c r="E17" s="309">
        <v>4</v>
      </c>
      <c r="F17" s="22"/>
      <c r="G17" s="22"/>
      <c r="H17" s="22"/>
    </row>
    <row r="18" spans="1:8" s="4" customFormat="1" x14ac:dyDescent="0.25">
      <c r="A18" s="50"/>
      <c r="B18" s="116"/>
      <c r="C18" s="27">
        <v>1</v>
      </c>
      <c r="D18" s="27">
        <v>4</v>
      </c>
      <c r="E18" s="84">
        <v>56</v>
      </c>
      <c r="F18" s="6"/>
      <c r="G18" s="6"/>
      <c r="H18" s="6"/>
    </row>
    <row r="19" spans="1:8" s="4" customFormat="1" ht="15.75" customHeight="1" x14ac:dyDescent="0.25">
      <c r="A19" s="491" t="s">
        <v>4</v>
      </c>
      <c r="B19" s="492"/>
      <c r="C19" s="492"/>
      <c r="D19" s="492"/>
      <c r="E19" s="493"/>
    </row>
    <row r="20" spans="1:8" s="4" customFormat="1" ht="31.5" x14ac:dyDescent="0.25">
      <c r="A20" s="494">
        <v>3</v>
      </c>
      <c r="B20" s="101">
        <v>3</v>
      </c>
      <c r="C20" s="494" t="s">
        <v>372</v>
      </c>
      <c r="D20" s="36" t="s">
        <v>342</v>
      </c>
      <c r="E20" s="26">
        <v>4</v>
      </c>
    </row>
    <row r="21" spans="1:8" s="4" customFormat="1" x14ac:dyDescent="0.25">
      <c r="A21" s="495"/>
      <c r="B21" s="114"/>
      <c r="C21" s="495"/>
      <c r="D21" s="36" t="s">
        <v>120</v>
      </c>
      <c r="E21" s="26">
        <v>7</v>
      </c>
    </row>
    <row r="22" spans="1:8" s="4" customFormat="1" x14ac:dyDescent="0.25">
      <c r="A22" s="495"/>
      <c r="B22" s="114"/>
      <c r="C22" s="495"/>
      <c r="D22" s="4" t="s">
        <v>265</v>
      </c>
      <c r="E22" s="26">
        <v>11</v>
      </c>
    </row>
    <row r="23" spans="1:8" s="4" customFormat="1" ht="31.5" x14ac:dyDescent="0.25">
      <c r="A23" s="495"/>
      <c r="B23" s="114"/>
      <c r="C23" s="495"/>
      <c r="D23" s="36" t="s">
        <v>474</v>
      </c>
      <c r="E23" s="26">
        <v>28</v>
      </c>
    </row>
    <row r="24" spans="1:8" s="4" customFormat="1" ht="31.5" x14ac:dyDescent="0.25">
      <c r="A24" s="495"/>
      <c r="B24" s="114"/>
      <c r="C24" s="495"/>
      <c r="D24" s="36" t="s">
        <v>385</v>
      </c>
      <c r="E24" s="26">
        <v>15</v>
      </c>
    </row>
    <row r="25" spans="1:8" s="4" customFormat="1" x14ac:dyDescent="0.25">
      <c r="A25" s="495"/>
      <c r="B25" s="114"/>
      <c r="C25" s="495"/>
      <c r="D25" s="36" t="s">
        <v>340</v>
      </c>
      <c r="E25" s="26">
        <v>1</v>
      </c>
    </row>
    <row r="26" spans="1:8" s="4" customFormat="1" ht="31.5" x14ac:dyDescent="0.25">
      <c r="A26" s="495"/>
      <c r="B26" s="114"/>
      <c r="C26" s="495"/>
      <c r="D26" s="36" t="s">
        <v>218</v>
      </c>
      <c r="E26" s="26">
        <v>4</v>
      </c>
    </row>
    <row r="27" spans="1:8" s="4" customFormat="1" x14ac:dyDescent="0.25">
      <c r="A27" s="50"/>
      <c r="B27" s="116"/>
      <c r="C27" s="27">
        <v>1</v>
      </c>
      <c r="D27" s="27">
        <v>7</v>
      </c>
      <c r="E27" s="84">
        <f>SUM(E20:E26)</f>
        <v>70</v>
      </c>
      <c r="F27" s="6"/>
      <c r="G27" s="6"/>
      <c r="H27" s="6"/>
    </row>
    <row r="28" spans="1:8" s="4" customFormat="1" x14ac:dyDescent="0.25">
      <c r="A28" s="491" t="s">
        <v>8</v>
      </c>
      <c r="B28" s="492"/>
      <c r="C28" s="492"/>
      <c r="D28" s="492"/>
      <c r="E28" s="493"/>
    </row>
    <row r="29" spans="1:8" s="4" customFormat="1" ht="36" customHeight="1" x14ac:dyDescent="0.25">
      <c r="A29" s="138">
        <v>4</v>
      </c>
      <c r="B29" s="114">
        <v>6</v>
      </c>
      <c r="C29" s="138" t="s">
        <v>61</v>
      </c>
      <c r="D29" s="12" t="s">
        <v>61</v>
      </c>
      <c r="E29" s="23">
        <v>27</v>
      </c>
    </row>
    <row r="30" spans="1:8" s="4" customFormat="1" x14ac:dyDescent="0.25">
      <c r="A30" s="50"/>
      <c r="B30" s="116"/>
      <c r="C30" s="27">
        <v>1</v>
      </c>
      <c r="D30" s="27">
        <v>1</v>
      </c>
      <c r="E30" s="84">
        <f>SUM(E29:E29)</f>
        <v>27</v>
      </c>
      <c r="F30" s="6"/>
      <c r="G30" s="6"/>
      <c r="H30" s="6"/>
    </row>
    <row r="31" spans="1:8" s="4" customFormat="1" x14ac:dyDescent="0.25">
      <c r="A31" s="491" t="s">
        <v>9</v>
      </c>
      <c r="B31" s="492"/>
      <c r="C31" s="492"/>
      <c r="D31" s="492"/>
      <c r="E31" s="493"/>
    </row>
    <row r="32" spans="1:8" s="4" customFormat="1" x14ac:dyDescent="0.25">
      <c r="A32" s="494">
        <v>5</v>
      </c>
      <c r="B32" s="114">
        <v>7</v>
      </c>
      <c r="C32" s="497" t="s">
        <v>92</v>
      </c>
      <c r="D32" s="12" t="s">
        <v>1</v>
      </c>
      <c r="E32" s="26">
        <v>1</v>
      </c>
    </row>
    <row r="33" spans="1:8" s="4" customFormat="1" ht="17.25" customHeight="1" x14ac:dyDescent="0.25">
      <c r="A33" s="495"/>
      <c r="B33" s="114"/>
      <c r="C33" s="497"/>
      <c r="D33" s="12" t="s">
        <v>149</v>
      </c>
      <c r="E33" s="26">
        <v>8</v>
      </c>
    </row>
    <row r="34" spans="1:8" s="4" customFormat="1" ht="47.25" x14ac:dyDescent="0.25">
      <c r="A34" s="495"/>
      <c r="B34" s="114"/>
      <c r="C34" s="497"/>
      <c r="D34" s="19" t="s">
        <v>232</v>
      </c>
      <c r="E34" s="26">
        <v>2</v>
      </c>
    </row>
    <row r="35" spans="1:8" s="4" customFormat="1" ht="47.25" x14ac:dyDescent="0.25">
      <c r="A35" s="495"/>
      <c r="B35" s="114"/>
      <c r="C35" s="497"/>
      <c r="D35" s="19" t="s">
        <v>233</v>
      </c>
      <c r="E35" s="26">
        <v>9</v>
      </c>
    </row>
    <row r="36" spans="1:8" s="4" customFormat="1" x14ac:dyDescent="0.25">
      <c r="A36" s="50"/>
      <c r="B36" s="116"/>
      <c r="C36" s="27">
        <v>1</v>
      </c>
      <c r="D36" s="27">
        <v>4</v>
      </c>
      <c r="E36" s="84">
        <f>SUM(E32:E35)</f>
        <v>20</v>
      </c>
      <c r="F36" s="6"/>
      <c r="G36" s="6"/>
      <c r="H36" s="6"/>
    </row>
    <row r="37" spans="1:8" s="9" customFormat="1" ht="15.75" customHeight="1" x14ac:dyDescent="0.25">
      <c r="A37" s="530" t="s">
        <v>10</v>
      </c>
      <c r="B37" s="531"/>
      <c r="C37" s="531"/>
      <c r="D37" s="531"/>
      <c r="E37" s="532"/>
    </row>
    <row r="38" spans="1:8" s="9" customFormat="1" x14ac:dyDescent="0.25">
      <c r="A38" s="506">
        <v>6</v>
      </c>
      <c r="B38" s="133">
        <v>8</v>
      </c>
      <c r="C38" s="506" t="s">
        <v>11</v>
      </c>
      <c r="D38" s="148" t="s">
        <v>131</v>
      </c>
      <c r="E38" s="35">
        <v>25</v>
      </c>
    </row>
    <row r="39" spans="1:8" s="9" customFormat="1" x14ac:dyDescent="0.25">
      <c r="A39" s="507"/>
      <c r="B39" s="134"/>
      <c r="C39" s="507"/>
      <c r="D39" s="148" t="s">
        <v>219</v>
      </c>
      <c r="E39" s="35">
        <v>6</v>
      </c>
    </row>
    <row r="40" spans="1:8" s="308" customFormat="1" ht="31.5" x14ac:dyDescent="0.25">
      <c r="A40" s="533"/>
      <c r="B40" s="181"/>
      <c r="C40" s="533"/>
      <c r="D40" s="148" t="s">
        <v>165</v>
      </c>
      <c r="E40" s="35">
        <v>5</v>
      </c>
    </row>
    <row r="41" spans="1:8" s="4" customFormat="1" x14ac:dyDescent="0.25">
      <c r="A41" s="50"/>
      <c r="B41" s="116"/>
      <c r="C41" s="27">
        <v>1</v>
      </c>
      <c r="D41" s="27">
        <v>3</v>
      </c>
      <c r="E41" s="84">
        <f>SUM(E38:E40)</f>
        <v>36</v>
      </c>
      <c r="F41" s="6"/>
      <c r="G41" s="6"/>
      <c r="H41" s="6"/>
    </row>
    <row r="42" spans="1:8" s="211" customFormat="1" ht="15.75" customHeight="1" x14ac:dyDescent="0.25">
      <c r="A42" s="565" t="s">
        <v>13</v>
      </c>
      <c r="B42" s="566"/>
      <c r="C42" s="566"/>
      <c r="D42" s="566"/>
      <c r="E42" s="567"/>
    </row>
    <row r="43" spans="1:8" s="211" customFormat="1" x14ac:dyDescent="0.25">
      <c r="A43" s="540">
        <v>7</v>
      </c>
      <c r="B43" s="213">
        <v>9</v>
      </c>
      <c r="C43" s="570" t="s">
        <v>344</v>
      </c>
      <c r="D43" s="214" t="s">
        <v>167</v>
      </c>
      <c r="E43" s="270">
        <v>32</v>
      </c>
    </row>
    <row r="44" spans="1:8" s="211" customFormat="1" x14ac:dyDescent="0.25">
      <c r="A44" s="538"/>
      <c r="B44" s="216"/>
      <c r="C44" s="571"/>
      <c r="D44" s="214" t="s">
        <v>74</v>
      </c>
      <c r="E44" s="270">
        <v>13</v>
      </c>
    </row>
    <row r="45" spans="1:8" s="211" customFormat="1" x14ac:dyDescent="0.25">
      <c r="A45" s="538"/>
      <c r="B45" s="216"/>
      <c r="C45" s="571"/>
      <c r="D45" s="214" t="s">
        <v>234</v>
      </c>
      <c r="E45" s="270">
        <v>2</v>
      </c>
    </row>
    <row r="46" spans="1:8" s="211" customFormat="1" x14ac:dyDescent="0.25">
      <c r="A46" s="538"/>
      <c r="B46" s="216"/>
      <c r="C46" s="571"/>
      <c r="D46" s="214" t="s">
        <v>21</v>
      </c>
      <c r="E46" s="270">
        <v>5</v>
      </c>
    </row>
    <row r="47" spans="1:8" s="211" customFormat="1" x14ac:dyDescent="0.25">
      <c r="A47" s="538"/>
      <c r="B47" s="216"/>
      <c r="C47" s="571"/>
      <c r="D47" s="214" t="s">
        <v>249</v>
      </c>
      <c r="E47" s="270">
        <v>10</v>
      </c>
    </row>
    <row r="48" spans="1:8" s="211" customFormat="1" x14ac:dyDescent="0.25">
      <c r="A48" s="538"/>
      <c r="B48" s="216"/>
      <c r="C48" s="571"/>
      <c r="D48" s="214" t="s">
        <v>22</v>
      </c>
      <c r="E48" s="270">
        <v>2</v>
      </c>
    </row>
    <row r="49" spans="1:8" s="211" customFormat="1" ht="16.5" customHeight="1" x14ac:dyDescent="0.25">
      <c r="A49" s="538"/>
      <c r="B49" s="216"/>
      <c r="C49" s="571"/>
      <c r="D49" s="214" t="s">
        <v>15</v>
      </c>
      <c r="E49" s="270">
        <v>14</v>
      </c>
      <c r="F49" s="243"/>
      <c r="G49" s="243"/>
      <c r="H49" s="243"/>
    </row>
    <row r="50" spans="1:8" s="211" customFormat="1" x14ac:dyDescent="0.25">
      <c r="A50" s="538"/>
      <c r="B50" s="216"/>
      <c r="C50" s="571"/>
      <c r="D50" s="214" t="s">
        <v>23</v>
      </c>
      <c r="E50" s="270">
        <v>3</v>
      </c>
      <c r="F50" s="243"/>
      <c r="G50" s="243"/>
      <c r="H50" s="243"/>
    </row>
    <row r="51" spans="1:8" s="211" customFormat="1" x14ac:dyDescent="0.25">
      <c r="A51" s="538"/>
      <c r="B51" s="216"/>
      <c r="C51" s="571"/>
      <c r="D51" s="214" t="s">
        <v>252</v>
      </c>
      <c r="E51" s="270">
        <v>5</v>
      </c>
      <c r="F51" s="243"/>
      <c r="G51" s="243"/>
      <c r="H51" s="243"/>
    </row>
    <row r="52" spans="1:8" s="211" customFormat="1" x14ac:dyDescent="0.25">
      <c r="A52" s="538"/>
      <c r="B52" s="216"/>
      <c r="C52" s="572"/>
      <c r="D52" s="214" t="s">
        <v>17</v>
      </c>
      <c r="E52" s="270">
        <v>2</v>
      </c>
      <c r="F52" s="243"/>
      <c r="G52" s="243"/>
      <c r="H52" s="243"/>
    </row>
    <row r="53" spans="1:8" s="211" customFormat="1" x14ac:dyDescent="0.25">
      <c r="A53" s="242"/>
      <c r="B53" s="221"/>
      <c r="C53" s="220">
        <v>1</v>
      </c>
      <c r="D53" s="220">
        <v>10</v>
      </c>
      <c r="E53" s="232">
        <f>SUM(E43:E52)</f>
        <v>88</v>
      </c>
    </row>
    <row r="54" spans="1:8" s="211" customFormat="1" ht="36" customHeight="1" x14ac:dyDescent="0.25">
      <c r="A54" s="540">
        <v>8</v>
      </c>
      <c r="B54" s="213">
        <v>10</v>
      </c>
      <c r="C54" s="540" t="s">
        <v>18</v>
      </c>
      <c r="D54" s="214" t="s">
        <v>344</v>
      </c>
      <c r="E54" s="296">
        <v>71</v>
      </c>
    </row>
    <row r="55" spans="1:8" s="211" customFormat="1" ht="15.75" customHeight="1" x14ac:dyDescent="0.25">
      <c r="A55" s="538"/>
      <c r="B55" s="216"/>
      <c r="C55" s="538"/>
      <c r="D55" s="214" t="s">
        <v>189</v>
      </c>
      <c r="E55" s="270">
        <v>21</v>
      </c>
    </row>
    <row r="56" spans="1:8" s="211" customFormat="1" x14ac:dyDescent="0.25">
      <c r="A56" s="538"/>
      <c r="B56" s="216"/>
      <c r="C56" s="538"/>
      <c r="D56" s="214" t="s">
        <v>76</v>
      </c>
      <c r="E56" s="270">
        <v>4</v>
      </c>
    </row>
    <row r="57" spans="1:8" s="211" customFormat="1" x14ac:dyDescent="0.25">
      <c r="A57" s="242"/>
      <c r="B57" s="221"/>
      <c r="C57" s="220">
        <v>1</v>
      </c>
      <c r="D57" s="220">
        <v>3</v>
      </c>
      <c r="E57" s="232">
        <f>SUM(E54:E56)</f>
        <v>96</v>
      </c>
    </row>
    <row r="58" spans="1:8" s="211" customFormat="1" x14ac:dyDescent="0.25">
      <c r="A58" s="540">
        <v>9</v>
      </c>
      <c r="B58" s="213">
        <v>11</v>
      </c>
      <c r="C58" s="537" t="s">
        <v>25</v>
      </c>
      <c r="D58" s="214" t="s">
        <v>25</v>
      </c>
      <c r="E58" s="296">
        <v>33</v>
      </c>
    </row>
    <row r="59" spans="1:8" s="211" customFormat="1" x14ac:dyDescent="0.25">
      <c r="A59" s="538"/>
      <c r="B59" s="216"/>
      <c r="C59" s="538"/>
      <c r="D59" s="214" t="s">
        <v>220</v>
      </c>
      <c r="E59" s="270">
        <v>2</v>
      </c>
    </row>
    <row r="60" spans="1:8" s="211" customFormat="1" x14ac:dyDescent="0.25">
      <c r="A60" s="538"/>
      <c r="B60" s="216"/>
      <c r="C60" s="538"/>
      <c r="D60" s="214" t="s">
        <v>27</v>
      </c>
      <c r="E60" s="270">
        <v>3</v>
      </c>
    </row>
    <row r="61" spans="1:8" s="211" customFormat="1" x14ac:dyDescent="0.25">
      <c r="A61" s="538"/>
      <c r="B61" s="216"/>
      <c r="C61" s="539"/>
      <c r="D61" s="214" t="s">
        <v>28</v>
      </c>
      <c r="E61" s="270">
        <v>15</v>
      </c>
    </row>
    <row r="62" spans="1:8" s="211" customFormat="1" x14ac:dyDescent="0.25">
      <c r="A62" s="242"/>
      <c r="B62" s="221"/>
      <c r="C62" s="220">
        <v>1</v>
      </c>
      <c r="D62" s="220">
        <v>4</v>
      </c>
      <c r="E62" s="232">
        <f>SUM(E58:E61)</f>
        <v>53</v>
      </c>
    </row>
    <row r="63" spans="1:8" s="315" customFormat="1" ht="18" customHeight="1" x14ac:dyDescent="0.25">
      <c r="A63" s="398"/>
      <c r="B63" s="283"/>
      <c r="C63" s="284">
        <f>C53+C57+C62</f>
        <v>3</v>
      </c>
      <c r="D63" s="284">
        <f>D53+D57+D62</f>
        <v>17</v>
      </c>
      <c r="E63" s="284">
        <f>E53+E57+E62</f>
        <v>237</v>
      </c>
    </row>
    <row r="64" spans="1:8" s="4" customFormat="1" x14ac:dyDescent="0.25">
      <c r="A64" s="491" t="s">
        <v>29</v>
      </c>
      <c r="B64" s="492"/>
      <c r="C64" s="492"/>
      <c r="D64" s="492"/>
      <c r="E64" s="493"/>
    </row>
    <row r="65" spans="1:8" s="4" customFormat="1" x14ac:dyDescent="0.25">
      <c r="A65" s="100">
        <v>10</v>
      </c>
      <c r="B65" s="114">
        <v>12</v>
      </c>
      <c r="C65" s="495" t="s">
        <v>187</v>
      </c>
      <c r="D65" s="47" t="s">
        <v>187</v>
      </c>
      <c r="E65" s="82">
        <v>9</v>
      </c>
    </row>
    <row r="66" spans="1:8" s="4" customFormat="1" x14ac:dyDescent="0.25">
      <c r="A66" s="100"/>
      <c r="B66" s="114"/>
      <c r="C66" s="495"/>
      <c r="D66" s="47" t="s">
        <v>188</v>
      </c>
      <c r="E66" s="82">
        <v>12</v>
      </c>
    </row>
    <row r="67" spans="1:8" s="4" customFormat="1" x14ac:dyDescent="0.25">
      <c r="A67" s="100"/>
      <c r="B67" s="114"/>
      <c r="C67" s="495"/>
      <c r="D67" s="47" t="s">
        <v>125</v>
      </c>
      <c r="E67" s="82">
        <v>3</v>
      </c>
    </row>
    <row r="68" spans="1:8" s="4" customFormat="1" x14ac:dyDescent="0.25">
      <c r="A68" s="50"/>
      <c r="B68" s="116"/>
      <c r="C68" s="27">
        <v>1</v>
      </c>
      <c r="D68" s="27">
        <v>3</v>
      </c>
      <c r="E68" s="84">
        <f>SUM(E65:E67)</f>
        <v>24</v>
      </c>
    </row>
    <row r="69" spans="1:8" s="4" customFormat="1" ht="19.5" customHeight="1" x14ac:dyDescent="0.25">
      <c r="A69" s="522" t="s">
        <v>30</v>
      </c>
      <c r="B69" s="522"/>
      <c r="C69" s="522"/>
      <c r="D69" s="522"/>
      <c r="E69" s="522"/>
    </row>
    <row r="70" spans="1:8" s="4" customFormat="1" ht="15.75" customHeight="1" x14ac:dyDescent="0.25">
      <c r="A70" s="495">
        <v>11</v>
      </c>
      <c r="B70" s="518">
        <v>13</v>
      </c>
      <c r="C70" s="520" t="s">
        <v>100</v>
      </c>
      <c r="D70" s="12" t="s">
        <v>99</v>
      </c>
      <c r="E70" s="82">
        <v>36</v>
      </c>
    </row>
    <row r="71" spans="1:8" s="4" customFormat="1" x14ac:dyDescent="0.25">
      <c r="A71" s="495"/>
      <c r="B71" s="514"/>
      <c r="C71" s="521"/>
      <c r="D71" s="17" t="s">
        <v>100</v>
      </c>
      <c r="E71" s="82">
        <v>20</v>
      </c>
    </row>
    <row r="72" spans="1:8" s="4" customFormat="1" ht="31.5" x14ac:dyDescent="0.25">
      <c r="A72" s="495"/>
      <c r="B72" s="514"/>
      <c r="C72" s="521"/>
      <c r="D72" s="17" t="s">
        <v>348</v>
      </c>
      <c r="E72" s="82">
        <v>21</v>
      </c>
    </row>
    <row r="73" spans="1:8" s="4" customFormat="1" x14ac:dyDescent="0.25">
      <c r="A73" s="495"/>
      <c r="B73" s="514"/>
      <c r="C73" s="521"/>
      <c r="D73" s="17" t="s">
        <v>157</v>
      </c>
      <c r="E73" s="82">
        <v>18</v>
      </c>
    </row>
    <row r="74" spans="1:8" s="4" customFormat="1" x14ac:dyDescent="0.25">
      <c r="A74" s="495"/>
      <c r="B74" s="514"/>
      <c r="C74" s="521"/>
      <c r="D74" s="17" t="s">
        <v>132</v>
      </c>
      <c r="E74" s="82">
        <v>8</v>
      </c>
    </row>
    <row r="75" spans="1:8" s="4" customFormat="1" x14ac:dyDescent="0.25">
      <c r="A75" s="495"/>
      <c r="B75" s="514"/>
      <c r="C75" s="521"/>
      <c r="D75" s="17" t="s">
        <v>156</v>
      </c>
      <c r="E75" s="82">
        <v>1</v>
      </c>
    </row>
    <row r="76" spans="1:8" s="4" customFormat="1" x14ac:dyDescent="0.25">
      <c r="A76" s="495"/>
      <c r="B76" s="514"/>
      <c r="C76" s="521"/>
      <c r="D76" s="17" t="s">
        <v>176</v>
      </c>
      <c r="E76" s="82">
        <v>2</v>
      </c>
    </row>
    <row r="77" spans="1:8" s="4" customFormat="1" x14ac:dyDescent="0.25">
      <c r="A77" s="495"/>
      <c r="B77" s="514"/>
      <c r="C77" s="521"/>
      <c r="D77" s="17" t="s">
        <v>97</v>
      </c>
      <c r="E77" s="82">
        <v>10</v>
      </c>
    </row>
    <row r="78" spans="1:8" s="4" customFormat="1" x14ac:dyDescent="0.25">
      <c r="A78" s="50"/>
      <c r="B78" s="116"/>
      <c r="C78" s="27">
        <v>1</v>
      </c>
      <c r="D78" s="27">
        <v>8</v>
      </c>
      <c r="E78" s="84">
        <f>SUM(E70:E77)</f>
        <v>116</v>
      </c>
      <c r="F78" s="6"/>
      <c r="G78" s="6"/>
      <c r="H78" s="6"/>
    </row>
    <row r="79" spans="1:8" s="4" customFormat="1" x14ac:dyDescent="0.25">
      <c r="A79" s="491" t="s">
        <v>31</v>
      </c>
      <c r="B79" s="492"/>
      <c r="C79" s="492"/>
      <c r="D79" s="492"/>
      <c r="E79" s="493"/>
    </row>
    <row r="80" spans="1:8" s="4" customFormat="1" x14ac:dyDescent="0.25">
      <c r="A80" s="494">
        <v>12</v>
      </c>
      <c r="B80" s="101">
        <v>14</v>
      </c>
      <c r="C80" s="497" t="s">
        <v>62</v>
      </c>
      <c r="D80" s="12" t="s">
        <v>434</v>
      </c>
      <c r="E80" s="35">
        <v>5</v>
      </c>
    </row>
    <row r="81" spans="1:8" s="4" customFormat="1" x14ac:dyDescent="0.25">
      <c r="A81" s="495"/>
      <c r="B81" s="114"/>
      <c r="C81" s="497"/>
      <c r="D81" s="12" t="s">
        <v>32</v>
      </c>
      <c r="E81" s="35">
        <v>7</v>
      </c>
    </row>
    <row r="82" spans="1:8" s="4" customFormat="1" x14ac:dyDescent="0.25">
      <c r="A82" s="495"/>
      <c r="B82" s="114"/>
      <c r="C82" s="497"/>
      <c r="D82" s="12" t="s">
        <v>33</v>
      </c>
      <c r="E82" s="35">
        <v>3</v>
      </c>
    </row>
    <row r="83" spans="1:8" s="4" customFormat="1" x14ac:dyDescent="0.25">
      <c r="A83" s="496"/>
      <c r="B83" s="140"/>
      <c r="C83" s="497"/>
      <c r="D83" s="12" t="s">
        <v>62</v>
      </c>
      <c r="E83" s="35">
        <v>49</v>
      </c>
    </row>
    <row r="84" spans="1:8" s="4" customFormat="1" x14ac:dyDescent="0.25">
      <c r="A84" s="50"/>
      <c r="B84" s="116"/>
      <c r="C84" s="27">
        <v>1</v>
      </c>
      <c r="D84" s="27">
        <v>4</v>
      </c>
      <c r="E84" s="84">
        <f>SUM(E80:E83)</f>
        <v>64</v>
      </c>
      <c r="F84" s="6"/>
      <c r="G84" s="6"/>
      <c r="H84" s="6"/>
    </row>
    <row r="85" spans="1:8" s="4" customFormat="1" x14ac:dyDescent="0.25">
      <c r="A85" s="491" t="s">
        <v>34</v>
      </c>
      <c r="B85" s="492"/>
      <c r="C85" s="492"/>
      <c r="D85" s="492"/>
      <c r="E85" s="493"/>
    </row>
    <row r="86" spans="1:8" s="4" customFormat="1" x14ac:dyDescent="0.25">
      <c r="A86" s="495">
        <v>13</v>
      </c>
      <c r="B86" s="518">
        <v>15</v>
      </c>
      <c r="C86" s="495" t="s">
        <v>479</v>
      </c>
      <c r="D86" s="3" t="s">
        <v>450</v>
      </c>
      <c r="E86" s="277">
        <v>24</v>
      </c>
    </row>
    <row r="87" spans="1:8" s="4" customFormat="1" x14ac:dyDescent="0.25">
      <c r="A87" s="495"/>
      <c r="B87" s="514"/>
      <c r="C87" s="495"/>
      <c r="D87" s="3" t="s">
        <v>289</v>
      </c>
      <c r="E87" s="277">
        <v>16</v>
      </c>
    </row>
    <row r="88" spans="1:8" s="4" customFormat="1" ht="39.6" customHeight="1" x14ac:dyDescent="0.25">
      <c r="A88" s="495"/>
      <c r="B88" s="514"/>
      <c r="C88" s="495"/>
      <c r="D88" s="4" t="s">
        <v>361</v>
      </c>
      <c r="E88" s="277">
        <v>9</v>
      </c>
    </row>
    <row r="89" spans="1:8" s="4" customFormat="1" ht="24.75" customHeight="1" x14ac:dyDescent="0.25">
      <c r="A89" s="495"/>
      <c r="B89" s="514"/>
      <c r="C89" s="495"/>
      <c r="D89" s="3" t="s">
        <v>291</v>
      </c>
      <c r="E89" s="277">
        <v>34</v>
      </c>
    </row>
    <row r="90" spans="1:8" s="4" customFormat="1" ht="31.5" x14ac:dyDescent="0.25">
      <c r="A90" s="495"/>
      <c r="B90" s="514"/>
      <c r="C90" s="495"/>
      <c r="D90" s="3" t="s">
        <v>197</v>
      </c>
      <c r="E90" s="277">
        <v>12</v>
      </c>
    </row>
    <row r="91" spans="1:8" s="4" customFormat="1" x14ac:dyDescent="0.25">
      <c r="A91" s="495"/>
      <c r="B91" s="514"/>
      <c r="C91" s="495"/>
      <c r="D91" s="3" t="s">
        <v>85</v>
      </c>
      <c r="E91" s="277">
        <v>4</v>
      </c>
    </row>
    <row r="92" spans="1:8" s="4" customFormat="1" x14ac:dyDescent="0.25">
      <c r="A92" s="495"/>
      <c r="B92" s="514"/>
      <c r="C92" s="495"/>
      <c r="D92" s="3" t="s">
        <v>73</v>
      </c>
      <c r="E92" s="277">
        <v>6</v>
      </c>
    </row>
    <row r="93" spans="1:8" s="4" customFormat="1" ht="31.5" x14ac:dyDescent="0.25">
      <c r="A93" s="495"/>
      <c r="B93" s="514"/>
      <c r="C93" s="495"/>
      <c r="D93" s="3" t="s">
        <v>362</v>
      </c>
      <c r="E93" s="277">
        <v>20</v>
      </c>
    </row>
    <row r="94" spans="1:8" s="4" customFormat="1" ht="15.75" customHeight="1" x14ac:dyDescent="0.25">
      <c r="A94" s="496"/>
      <c r="B94" s="519"/>
      <c r="C94" s="496"/>
      <c r="D94" s="3" t="s">
        <v>236</v>
      </c>
      <c r="E94" s="277">
        <v>3</v>
      </c>
    </row>
    <row r="95" spans="1:8" s="4" customFormat="1" x14ac:dyDescent="0.25">
      <c r="A95" s="50"/>
      <c r="B95" s="116"/>
      <c r="C95" s="27">
        <v>1</v>
      </c>
      <c r="D95" s="27">
        <v>9</v>
      </c>
      <c r="E95" s="84">
        <f>SUM(E86:E94)</f>
        <v>128</v>
      </c>
    </row>
    <row r="96" spans="1:8" s="4" customFormat="1" x14ac:dyDescent="0.25">
      <c r="A96" s="491" t="s">
        <v>36</v>
      </c>
      <c r="B96" s="492"/>
      <c r="C96" s="492"/>
      <c r="D96" s="492"/>
      <c r="E96" s="493"/>
    </row>
    <row r="97" spans="1:8" s="4" customFormat="1" x14ac:dyDescent="0.25">
      <c r="A97" s="494">
        <v>14</v>
      </c>
      <c r="B97" s="101">
        <v>16</v>
      </c>
      <c r="C97" s="497" t="s">
        <v>93</v>
      </c>
      <c r="D97" s="12" t="s">
        <v>63</v>
      </c>
      <c r="E97" s="23">
        <v>20</v>
      </c>
    </row>
    <row r="98" spans="1:8" s="4" customFormat="1" x14ac:dyDescent="0.25">
      <c r="A98" s="495"/>
      <c r="B98" s="114"/>
      <c r="C98" s="497"/>
      <c r="D98" s="12" t="s">
        <v>408</v>
      </c>
      <c r="E98" s="23">
        <v>8</v>
      </c>
    </row>
    <row r="99" spans="1:8" s="4" customFormat="1" ht="15" customHeight="1" x14ac:dyDescent="0.25">
      <c r="A99" s="495"/>
      <c r="B99" s="114"/>
      <c r="C99" s="497"/>
      <c r="D99" s="12" t="s">
        <v>64</v>
      </c>
      <c r="E99" s="23">
        <v>17</v>
      </c>
      <c r="F99" s="6"/>
    </row>
    <row r="100" spans="1:8" s="4" customFormat="1" ht="15.75" customHeight="1" x14ac:dyDescent="0.25">
      <c r="A100" s="50"/>
      <c r="B100" s="116"/>
      <c r="C100" s="27">
        <v>1</v>
      </c>
      <c r="D100" s="27">
        <v>3</v>
      </c>
      <c r="E100" s="84">
        <f>SUM(E97:E99)</f>
        <v>45</v>
      </c>
    </row>
    <row r="101" spans="1:8" s="4" customFormat="1" ht="15.75" customHeight="1" x14ac:dyDescent="0.25">
      <c r="A101" s="491" t="s">
        <v>37</v>
      </c>
      <c r="B101" s="492"/>
      <c r="C101" s="492"/>
      <c r="D101" s="492"/>
      <c r="E101" s="493"/>
    </row>
    <row r="102" spans="1:8" s="4" customFormat="1" ht="17.25" customHeight="1" x14ac:dyDescent="0.25">
      <c r="A102" s="494">
        <v>15</v>
      </c>
      <c r="B102" s="101">
        <v>17</v>
      </c>
      <c r="C102" s="659" t="s">
        <v>114</v>
      </c>
      <c r="D102" s="12" t="s">
        <v>554</v>
      </c>
      <c r="E102" s="310">
        <v>42</v>
      </c>
    </row>
    <row r="103" spans="1:8" s="4" customFormat="1" ht="14.25" customHeight="1" x14ac:dyDescent="0.25">
      <c r="A103" s="495"/>
      <c r="B103" s="114"/>
      <c r="C103" s="659"/>
      <c r="D103" s="12" t="s">
        <v>71</v>
      </c>
      <c r="E103" s="310">
        <v>23</v>
      </c>
    </row>
    <row r="104" spans="1:8" s="4" customFormat="1" ht="31.5" x14ac:dyDescent="0.25">
      <c r="A104" s="495"/>
      <c r="B104" s="114"/>
      <c r="C104" s="659"/>
      <c r="D104" s="12" t="s">
        <v>66</v>
      </c>
      <c r="E104" s="310">
        <v>50</v>
      </c>
    </row>
    <row r="105" spans="1:8" s="4" customFormat="1" ht="15.75" customHeight="1" x14ac:dyDescent="0.25">
      <c r="A105" s="495"/>
      <c r="B105" s="114"/>
      <c r="C105" s="659"/>
      <c r="D105" s="12" t="s">
        <v>201</v>
      </c>
      <c r="E105" s="310">
        <v>11</v>
      </c>
    </row>
    <row r="106" spans="1:8" s="4" customFormat="1" ht="19.5" customHeight="1" x14ac:dyDescent="0.25">
      <c r="A106" s="495"/>
      <c r="B106" s="114"/>
      <c r="C106" s="659"/>
      <c r="D106" s="12" t="s">
        <v>221</v>
      </c>
      <c r="E106" s="310">
        <v>7</v>
      </c>
    </row>
    <row r="107" spans="1:8" s="4" customFormat="1" ht="15.75" customHeight="1" x14ac:dyDescent="0.25">
      <c r="A107" s="495"/>
      <c r="B107" s="114"/>
      <c r="C107" s="659"/>
      <c r="D107" s="12" t="s">
        <v>204</v>
      </c>
      <c r="E107" s="310">
        <v>10</v>
      </c>
    </row>
    <row r="108" spans="1:8" s="4" customFormat="1" ht="15.75" customHeight="1" x14ac:dyDescent="0.25">
      <c r="A108" s="495"/>
      <c r="B108" s="114"/>
      <c r="C108" s="659"/>
      <c r="D108" s="12" t="s">
        <v>202</v>
      </c>
      <c r="E108" s="310">
        <v>3</v>
      </c>
    </row>
    <row r="109" spans="1:8" s="4" customFormat="1" x14ac:dyDescent="0.25">
      <c r="A109" s="495"/>
      <c r="B109" s="114"/>
      <c r="C109" s="659"/>
      <c r="D109" s="12" t="s">
        <v>409</v>
      </c>
      <c r="E109" s="310">
        <v>4</v>
      </c>
    </row>
    <row r="110" spans="1:8" s="4" customFormat="1" x14ac:dyDescent="0.25">
      <c r="A110" s="495"/>
      <c r="B110" s="114"/>
      <c r="C110" s="659"/>
      <c r="D110" s="12" t="s">
        <v>68</v>
      </c>
      <c r="E110" s="310">
        <v>3</v>
      </c>
    </row>
    <row r="111" spans="1:8" s="4" customFormat="1" x14ac:dyDescent="0.25">
      <c r="A111" s="50"/>
      <c r="B111" s="116"/>
      <c r="C111" s="27">
        <v>1</v>
      </c>
      <c r="D111" s="27">
        <v>9</v>
      </c>
      <c r="E111" s="84">
        <f>SUM(E102:E110)</f>
        <v>153</v>
      </c>
      <c r="F111" s="6"/>
      <c r="G111" s="6"/>
      <c r="H111" s="6"/>
    </row>
    <row r="112" spans="1:8" s="4" customFormat="1" ht="18" customHeight="1" x14ac:dyDescent="0.25">
      <c r="A112" s="491" t="s">
        <v>38</v>
      </c>
      <c r="B112" s="492"/>
      <c r="C112" s="492"/>
      <c r="D112" s="492"/>
      <c r="E112" s="493"/>
    </row>
    <row r="113" spans="1:256" s="4" customFormat="1" ht="18" customHeight="1" x14ac:dyDescent="0.25">
      <c r="A113" s="494">
        <v>16</v>
      </c>
      <c r="B113" s="101">
        <v>18</v>
      </c>
      <c r="C113" s="138" t="s">
        <v>178</v>
      </c>
      <c r="D113" s="121" t="s">
        <v>178</v>
      </c>
      <c r="E113" s="26">
        <v>10</v>
      </c>
    </row>
    <row r="114" spans="1:256" s="4" customFormat="1" ht="18" customHeight="1" x14ac:dyDescent="0.25">
      <c r="A114" s="495"/>
      <c r="B114" s="114"/>
      <c r="C114" s="100"/>
      <c r="D114" s="154" t="s">
        <v>394</v>
      </c>
      <c r="E114" s="26">
        <v>9</v>
      </c>
    </row>
    <row r="115" spans="1:256" s="4" customFormat="1" x14ac:dyDescent="0.25">
      <c r="A115" s="495"/>
      <c r="B115" s="114"/>
      <c r="C115" s="100"/>
      <c r="D115" s="11" t="s">
        <v>396</v>
      </c>
      <c r="E115" s="26">
        <v>7</v>
      </c>
    </row>
    <row r="116" spans="1:256" s="4" customFormat="1" x14ac:dyDescent="0.25">
      <c r="A116" s="495"/>
      <c r="B116" s="114"/>
      <c r="C116" s="100"/>
      <c r="D116" s="11" t="s">
        <v>368</v>
      </c>
      <c r="E116" s="26">
        <v>1</v>
      </c>
    </row>
    <row r="117" spans="1:256" s="4" customFormat="1" ht="15.75" customHeight="1" x14ac:dyDescent="0.25">
      <c r="A117" s="495"/>
      <c r="B117" s="514"/>
      <c r="C117" s="100"/>
      <c r="D117" s="121" t="s">
        <v>398</v>
      </c>
      <c r="E117" s="26">
        <v>10</v>
      </c>
    </row>
    <row r="118" spans="1:256" s="4" customFormat="1" ht="15.75" customHeight="1" x14ac:dyDescent="0.25">
      <c r="A118" s="495"/>
      <c r="B118" s="514"/>
      <c r="C118" s="100"/>
      <c r="D118" s="11" t="s">
        <v>399</v>
      </c>
      <c r="E118" s="26">
        <v>4</v>
      </c>
    </row>
    <row r="119" spans="1:256" s="4" customFormat="1" ht="15.75" customHeight="1" x14ac:dyDescent="0.25">
      <c r="A119" s="100"/>
      <c r="B119" s="114"/>
      <c r="C119" s="100"/>
      <c r="D119" s="11" t="s">
        <v>410</v>
      </c>
      <c r="E119" s="26">
        <v>11</v>
      </c>
    </row>
    <row r="120" spans="1:256" s="4" customFormat="1" x14ac:dyDescent="0.25">
      <c r="A120" s="50"/>
      <c r="B120" s="116"/>
      <c r="C120" s="27">
        <v>1</v>
      </c>
      <c r="D120" s="27">
        <v>14</v>
      </c>
      <c r="E120" s="84">
        <f>SUM(E113:E119)</f>
        <v>52</v>
      </c>
    </row>
    <row r="121" spans="1:256" customFormat="1" ht="15.75" customHeight="1" x14ac:dyDescent="0.25">
      <c r="A121" s="511" t="s">
        <v>46</v>
      </c>
      <c r="B121" s="511"/>
      <c r="C121" s="511"/>
      <c r="D121" s="511"/>
      <c r="E121" s="51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spans="1:256" customFormat="1" ht="15.75" customHeight="1" x14ac:dyDescent="0.25">
      <c r="A122" s="92">
        <v>17</v>
      </c>
      <c r="B122" s="93">
        <v>19</v>
      </c>
      <c r="C122" s="662" t="s">
        <v>222</v>
      </c>
      <c r="D122" s="94" t="s">
        <v>102</v>
      </c>
      <c r="E122" s="311">
        <v>3</v>
      </c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</row>
    <row r="123" spans="1:256" customFormat="1" ht="15.75" customHeight="1" x14ac:dyDescent="0.25">
      <c r="A123" s="95"/>
      <c r="B123" s="96"/>
      <c r="C123" s="662"/>
      <c r="D123" s="94" t="s">
        <v>103</v>
      </c>
      <c r="E123" s="311">
        <v>4</v>
      </c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</row>
    <row r="124" spans="1:256" customFormat="1" ht="15.75" customHeight="1" x14ac:dyDescent="0.25">
      <c r="A124" s="95"/>
      <c r="B124" s="96"/>
      <c r="C124" s="662"/>
      <c r="D124" s="94" t="s">
        <v>203</v>
      </c>
      <c r="E124" s="311">
        <v>12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spans="1:256" customFormat="1" ht="15.75" customHeight="1" x14ac:dyDescent="0.25">
      <c r="A125" s="95"/>
      <c r="B125" s="96"/>
      <c r="C125" s="662"/>
      <c r="D125" s="94" t="s">
        <v>224</v>
      </c>
      <c r="E125" s="311">
        <v>16</v>
      </c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</row>
    <row r="126" spans="1:256" customFormat="1" ht="15.75" customHeight="1" x14ac:dyDescent="0.25">
      <c r="A126" s="95"/>
      <c r="B126" s="96"/>
      <c r="C126" s="662"/>
      <c r="D126" s="94" t="s">
        <v>555</v>
      </c>
      <c r="E126" s="311">
        <v>10</v>
      </c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</row>
    <row r="127" spans="1:256" customFormat="1" ht="15.75" customHeight="1" x14ac:dyDescent="0.25">
      <c r="A127" s="95"/>
      <c r="B127" s="96"/>
      <c r="C127" s="662"/>
      <c r="D127" s="94" t="s">
        <v>105</v>
      </c>
      <c r="E127" s="311">
        <v>4</v>
      </c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</row>
    <row r="128" spans="1:256" customFormat="1" ht="15.75" customHeight="1" x14ac:dyDescent="0.25">
      <c r="A128" s="95"/>
      <c r="B128" s="96"/>
      <c r="C128" s="662"/>
      <c r="D128" s="94" t="s">
        <v>106</v>
      </c>
      <c r="E128" s="311">
        <v>6</v>
      </c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</row>
    <row r="129" spans="1:256" customFormat="1" ht="15.75" customHeight="1" x14ac:dyDescent="0.25">
      <c r="A129" s="95"/>
      <c r="B129" s="96"/>
      <c r="C129" s="662"/>
      <c r="D129" s="94" t="s">
        <v>102</v>
      </c>
      <c r="E129" s="311">
        <v>4</v>
      </c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</row>
    <row r="130" spans="1:256" customFormat="1" ht="15.75" customHeight="1" x14ac:dyDescent="0.25">
      <c r="A130" s="95"/>
      <c r="B130" s="96"/>
      <c r="C130" s="662"/>
      <c r="D130" s="94" t="s">
        <v>222</v>
      </c>
      <c r="E130" s="311">
        <v>19</v>
      </c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1"/>
    </row>
    <row r="131" spans="1:256" customFormat="1" ht="15.75" customHeight="1" x14ac:dyDescent="0.25">
      <c r="A131" s="394"/>
      <c r="B131" s="156"/>
      <c r="C131" s="97">
        <v>1</v>
      </c>
      <c r="D131" s="97">
        <v>7</v>
      </c>
      <c r="E131" s="312">
        <v>71</v>
      </c>
      <c r="F131" s="99"/>
      <c r="G131" s="99"/>
      <c r="H131" s="99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1"/>
    </row>
    <row r="132" spans="1:256" s="4" customFormat="1" ht="15.75" customHeight="1" x14ac:dyDescent="0.25">
      <c r="A132" s="491" t="s">
        <v>47</v>
      </c>
      <c r="B132" s="492"/>
      <c r="C132" s="492"/>
      <c r="D132" s="492"/>
      <c r="E132" s="493"/>
    </row>
    <row r="133" spans="1:256" s="4" customFormat="1" x14ac:dyDescent="0.25">
      <c r="A133" s="506">
        <v>18</v>
      </c>
      <c r="B133" s="93">
        <v>20</v>
      </c>
      <c r="C133" s="506" t="s">
        <v>480</v>
      </c>
      <c r="D133" s="137" t="s">
        <v>452</v>
      </c>
      <c r="E133" s="26">
        <v>62</v>
      </c>
    </row>
    <row r="134" spans="1:256" s="4" customFormat="1" x14ac:dyDescent="0.25">
      <c r="A134" s="507"/>
      <c r="B134" s="134"/>
      <c r="C134" s="507"/>
      <c r="D134" s="137" t="s">
        <v>464</v>
      </c>
      <c r="E134" s="26">
        <v>43</v>
      </c>
    </row>
    <row r="135" spans="1:256" s="4" customFormat="1" x14ac:dyDescent="0.25">
      <c r="A135" s="507"/>
      <c r="B135" s="158"/>
      <c r="C135" s="507"/>
      <c r="D135" s="137" t="s">
        <v>481</v>
      </c>
      <c r="E135" s="26">
        <v>49</v>
      </c>
    </row>
    <row r="136" spans="1:256" s="4" customFormat="1" x14ac:dyDescent="0.25">
      <c r="A136" s="507"/>
      <c r="B136" s="158"/>
      <c r="C136" s="507"/>
      <c r="D136" s="137" t="s">
        <v>164</v>
      </c>
      <c r="E136" s="26">
        <v>19</v>
      </c>
    </row>
    <row r="137" spans="1:256" s="4" customFormat="1" x14ac:dyDescent="0.25">
      <c r="A137" s="50"/>
      <c r="B137" s="404"/>
      <c r="C137" s="27">
        <v>1</v>
      </c>
      <c r="D137" s="27">
        <v>5</v>
      </c>
      <c r="E137" s="84">
        <f>SUM(E133:E136)</f>
        <v>173</v>
      </c>
    </row>
    <row r="138" spans="1:256" s="4" customFormat="1" x14ac:dyDescent="0.25">
      <c r="A138" s="506">
        <v>19</v>
      </c>
      <c r="B138" s="159">
        <v>21</v>
      </c>
      <c r="C138" s="506" t="s">
        <v>471</v>
      </c>
      <c r="D138" s="137" t="s">
        <v>478</v>
      </c>
      <c r="E138" s="35">
        <v>46</v>
      </c>
    </row>
    <row r="139" spans="1:256" s="4" customFormat="1" x14ac:dyDescent="0.25">
      <c r="A139" s="507"/>
      <c r="B139" s="158"/>
      <c r="C139" s="507"/>
      <c r="D139" s="137" t="s">
        <v>463</v>
      </c>
      <c r="E139" s="35">
        <v>58</v>
      </c>
    </row>
    <row r="140" spans="1:256" s="4" customFormat="1" x14ac:dyDescent="0.25">
      <c r="A140" s="507"/>
      <c r="B140" s="158"/>
      <c r="C140" s="507"/>
      <c r="D140" s="137" t="s">
        <v>475</v>
      </c>
      <c r="E140" s="26">
        <v>30</v>
      </c>
    </row>
    <row r="141" spans="1:256" s="4" customFormat="1" x14ac:dyDescent="0.25">
      <c r="A141" s="507"/>
      <c r="B141" s="158"/>
      <c r="C141" s="507"/>
      <c r="D141" s="148" t="s">
        <v>482</v>
      </c>
      <c r="E141" s="35">
        <v>50</v>
      </c>
      <c r="F141" s="6"/>
      <c r="G141" s="6"/>
      <c r="H141" s="6"/>
    </row>
    <row r="142" spans="1:256" s="4" customFormat="1" x14ac:dyDescent="0.25">
      <c r="A142" s="507"/>
      <c r="B142" s="158"/>
      <c r="C142" s="507"/>
      <c r="D142" s="148" t="s">
        <v>153</v>
      </c>
      <c r="E142" s="26">
        <v>10</v>
      </c>
    </row>
    <row r="143" spans="1:256" s="4" customFormat="1" x14ac:dyDescent="0.25">
      <c r="A143" s="507"/>
      <c r="B143" s="158"/>
      <c r="C143" s="507"/>
      <c r="D143" s="33" t="s">
        <v>142</v>
      </c>
      <c r="E143" s="26">
        <v>2</v>
      </c>
    </row>
    <row r="144" spans="1:256" s="4" customFormat="1" x14ac:dyDescent="0.25">
      <c r="A144" s="507"/>
      <c r="B144" s="158"/>
      <c r="C144" s="507"/>
      <c r="D144" s="137" t="s">
        <v>162</v>
      </c>
      <c r="E144" s="26">
        <v>10</v>
      </c>
    </row>
    <row r="145" spans="1:8" s="4" customFormat="1" x14ac:dyDescent="0.25">
      <c r="A145" s="507"/>
      <c r="B145" s="158"/>
      <c r="C145" s="507"/>
      <c r="D145" s="148" t="s">
        <v>281</v>
      </c>
      <c r="E145" s="26">
        <v>6</v>
      </c>
    </row>
    <row r="146" spans="1:8" s="4" customFormat="1" ht="16.5" customHeight="1" x14ac:dyDescent="0.25">
      <c r="A146" s="507"/>
      <c r="B146" s="158"/>
      <c r="C146" s="507"/>
      <c r="D146" s="33" t="s">
        <v>147</v>
      </c>
      <c r="E146" s="26">
        <v>2</v>
      </c>
      <c r="F146" s="22"/>
      <c r="G146" s="22"/>
      <c r="H146" s="22"/>
    </row>
    <row r="147" spans="1:8" s="4" customFormat="1" x14ac:dyDescent="0.25">
      <c r="A147" s="507"/>
      <c r="B147" s="158"/>
      <c r="C147" s="507"/>
      <c r="D147" s="33" t="s">
        <v>238</v>
      </c>
      <c r="E147" s="26">
        <v>1</v>
      </c>
      <c r="F147" s="22"/>
      <c r="G147" s="22"/>
      <c r="H147" s="22"/>
    </row>
    <row r="148" spans="1:8" s="4" customFormat="1" x14ac:dyDescent="0.25">
      <c r="A148" s="50"/>
      <c r="B148" s="404"/>
      <c r="C148" s="27">
        <v>1</v>
      </c>
      <c r="D148" s="27">
        <v>7</v>
      </c>
      <c r="E148" s="84">
        <f>SUM(E138:E147)</f>
        <v>215</v>
      </c>
      <c r="F148" s="22"/>
      <c r="G148" s="22"/>
      <c r="H148" s="22"/>
    </row>
    <row r="149" spans="1:8" s="4" customFormat="1" ht="30.75" customHeight="1" x14ac:dyDescent="0.25">
      <c r="A149" s="396"/>
      <c r="B149" s="117"/>
      <c r="C149" s="31">
        <v>3</v>
      </c>
      <c r="D149" s="31">
        <v>17</v>
      </c>
      <c r="E149" s="299">
        <v>388</v>
      </c>
    </row>
    <row r="150" spans="1:8" s="4" customFormat="1" x14ac:dyDescent="0.25">
      <c r="A150" s="491" t="s">
        <v>48</v>
      </c>
      <c r="B150" s="492"/>
      <c r="C150" s="492"/>
      <c r="D150" s="492"/>
      <c r="E150" s="493"/>
    </row>
    <row r="151" spans="1:8" s="4" customFormat="1" ht="31.5" x14ac:dyDescent="0.25">
      <c r="A151" s="494">
        <v>20</v>
      </c>
      <c r="B151" s="101">
        <v>23</v>
      </c>
      <c r="C151" s="494" t="s">
        <v>239</v>
      </c>
      <c r="D151" s="42" t="s">
        <v>223</v>
      </c>
      <c r="E151" s="279">
        <v>4</v>
      </c>
    </row>
    <row r="152" spans="1:8" s="4" customFormat="1" ht="16.5" customHeight="1" x14ac:dyDescent="0.25">
      <c r="A152" s="495"/>
      <c r="B152" s="114"/>
      <c r="C152" s="495"/>
      <c r="D152" s="137" t="s">
        <v>159</v>
      </c>
      <c r="E152" s="279">
        <v>14</v>
      </c>
    </row>
    <row r="153" spans="1:8" s="4" customFormat="1" x14ac:dyDescent="0.25">
      <c r="A153" s="495"/>
      <c r="B153" s="114"/>
      <c r="C153" s="495"/>
      <c r="D153" s="137" t="s">
        <v>158</v>
      </c>
      <c r="E153" s="279">
        <v>4</v>
      </c>
    </row>
    <row r="154" spans="1:8" s="4" customFormat="1" x14ac:dyDescent="0.25">
      <c r="A154" s="495"/>
      <c r="B154" s="114"/>
      <c r="C154" s="495"/>
      <c r="D154" s="137" t="s">
        <v>556</v>
      </c>
      <c r="E154" s="279">
        <v>41</v>
      </c>
    </row>
    <row r="155" spans="1:8" s="4" customFormat="1" x14ac:dyDescent="0.25">
      <c r="A155" s="100"/>
      <c r="B155" s="114"/>
      <c r="C155" s="495"/>
      <c r="D155" s="137" t="s">
        <v>49</v>
      </c>
      <c r="E155" s="279">
        <v>4</v>
      </c>
    </row>
    <row r="156" spans="1:8" s="4" customFormat="1" x14ac:dyDescent="0.25">
      <c r="A156" s="100"/>
      <c r="B156" s="114"/>
      <c r="C156" s="496"/>
      <c r="D156" s="137" t="s">
        <v>160</v>
      </c>
      <c r="E156" s="279">
        <v>11</v>
      </c>
    </row>
    <row r="157" spans="1:8" s="4" customFormat="1" x14ac:dyDescent="0.25">
      <c r="A157" s="50"/>
      <c r="B157" s="116"/>
      <c r="C157" s="27">
        <v>1</v>
      </c>
      <c r="D157" s="27">
        <v>4</v>
      </c>
      <c r="E157" s="84">
        <f>SUM(E151:E156)</f>
        <v>78</v>
      </c>
      <c r="F157" s="6"/>
      <c r="G157" s="6"/>
      <c r="H157" s="6"/>
    </row>
    <row r="158" spans="1:8" s="4" customFormat="1" x14ac:dyDescent="0.25">
      <c r="A158" s="491" t="s">
        <v>50</v>
      </c>
      <c r="B158" s="492"/>
      <c r="C158" s="492"/>
      <c r="D158" s="492"/>
      <c r="E158" s="493"/>
    </row>
    <row r="159" spans="1:8" s="4" customFormat="1" ht="18" customHeight="1" x14ac:dyDescent="0.25">
      <c r="A159" s="494">
        <v>21</v>
      </c>
      <c r="B159" s="101">
        <v>24</v>
      </c>
      <c r="C159" s="494" t="s">
        <v>266</v>
      </c>
      <c r="D159" s="10" t="s">
        <v>161</v>
      </c>
      <c r="E159" s="82">
        <v>22</v>
      </c>
    </row>
    <row r="160" spans="1:8" s="4" customFormat="1" ht="33.75" customHeight="1" x14ac:dyDescent="0.25">
      <c r="A160" s="495"/>
      <c r="B160" s="114"/>
      <c r="C160" s="495"/>
      <c r="D160" s="10" t="s">
        <v>257</v>
      </c>
      <c r="E160" s="82">
        <v>40</v>
      </c>
    </row>
    <row r="161" spans="1:8" s="4" customFormat="1" x14ac:dyDescent="0.25">
      <c r="A161" s="495"/>
      <c r="B161" s="114"/>
      <c r="C161" s="495"/>
      <c r="D161" s="10" t="s">
        <v>84</v>
      </c>
      <c r="E161" s="82">
        <v>3</v>
      </c>
    </row>
    <row r="162" spans="1:8" s="4" customFormat="1" x14ac:dyDescent="0.25">
      <c r="A162" s="495"/>
      <c r="B162" s="114"/>
      <c r="C162" s="495"/>
      <c r="D162" s="588" t="s">
        <v>83</v>
      </c>
      <c r="E162" s="581">
        <v>10</v>
      </c>
    </row>
    <row r="163" spans="1:8" s="4" customFormat="1" x14ac:dyDescent="0.25">
      <c r="A163" s="495"/>
      <c r="B163" s="114"/>
      <c r="C163" s="495"/>
      <c r="D163" s="589"/>
      <c r="E163" s="590"/>
    </row>
    <row r="164" spans="1:8" s="4" customFormat="1" x14ac:dyDescent="0.25">
      <c r="A164" s="495"/>
      <c r="B164" s="114"/>
      <c r="C164" s="495"/>
      <c r="D164" s="10" t="s">
        <v>214</v>
      </c>
      <c r="E164" s="82">
        <v>7</v>
      </c>
    </row>
    <row r="165" spans="1:8" s="4" customFormat="1" x14ac:dyDescent="0.25">
      <c r="A165" s="496"/>
      <c r="B165" s="140"/>
      <c r="C165" s="496"/>
      <c r="D165" s="10" t="s">
        <v>216</v>
      </c>
      <c r="E165" s="82">
        <v>4</v>
      </c>
    </row>
    <row r="166" spans="1:8" s="4" customFormat="1" x14ac:dyDescent="0.25">
      <c r="A166" s="50"/>
      <c r="B166" s="116"/>
      <c r="C166" s="27">
        <v>1</v>
      </c>
      <c r="D166" s="27">
        <v>6</v>
      </c>
      <c r="E166" s="84">
        <f>SUM(E159:E165)</f>
        <v>86</v>
      </c>
      <c r="F166" s="6"/>
      <c r="G166" s="6"/>
      <c r="H166" s="6"/>
    </row>
    <row r="167" spans="1:8" s="4" customFormat="1" x14ac:dyDescent="0.25">
      <c r="A167" s="491" t="s">
        <v>51</v>
      </c>
      <c r="B167" s="492"/>
      <c r="C167" s="492"/>
      <c r="D167" s="492"/>
      <c r="E167" s="493"/>
    </row>
    <row r="168" spans="1:8" s="4" customFormat="1" x14ac:dyDescent="0.25">
      <c r="A168" s="494">
        <v>22</v>
      </c>
      <c r="B168" s="101">
        <v>25</v>
      </c>
      <c r="C168" s="497" t="s">
        <v>168</v>
      </c>
      <c r="D168" s="17" t="s">
        <v>226</v>
      </c>
      <c r="E168" s="313">
        <v>11</v>
      </c>
    </row>
    <row r="169" spans="1:8" s="4" customFormat="1" x14ac:dyDescent="0.25">
      <c r="A169" s="495"/>
      <c r="B169" s="114"/>
      <c r="C169" s="497"/>
      <c r="D169" s="17" t="s">
        <v>363</v>
      </c>
      <c r="E169" s="313">
        <v>11</v>
      </c>
    </row>
    <row r="170" spans="1:8" s="4" customFormat="1" x14ac:dyDescent="0.25">
      <c r="A170" s="50"/>
      <c r="B170" s="116"/>
      <c r="C170" s="27">
        <v>1</v>
      </c>
      <c r="D170" s="27">
        <v>2</v>
      </c>
      <c r="E170" s="84">
        <f>SUM(E168:E169)</f>
        <v>22</v>
      </c>
      <c r="F170" s="54"/>
      <c r="G170" s="54"/>
      <c r="H170" s="54"/>
    </row>
    <row r="171" spans="1:8" s="4" customFormat="1" x14ac:dyDescent="0.25">
      <c r="A171" s="491" t="s">
        <v>52</v>
      </c>
      <c r="B171" s="492"/>
      <c r="C171" s="492"/>
      <c r="D171" s="492"/>
      <c r="E171" s="493"/>
    </row>
    <row r="172" spans="1:8" s="4" customFormat="1" ht="15.75" customHeight="1" x14ac:dyDescent="0.25">
      <c r="A172" s="506">
        <v>23</v>
      </c>
      <c r="B172" s="133">
        <v>26</v>
      </c>
      <c r="C172" s="506" t="s">
        <v>303</v>
      </c>
      <c r="D172" s="12" t="s">
        <v>108</v>
      </c>
      <c r="E172" s="23">
        <v>1</v>
      </c>
    </row>
    <row r="173" spans="1:8" s="4" customFormat="1" x14ac:dyDescent="0.25">
      <c r="A173" s="507"/>
      <c r="B173" s="134"/>
      <c r="C173" s="507"/>
      <c r="D173" s="12" t="s">
        <v>109</v>
      </c>
      <c r="E173" s="23">
        <v>8</v>
      </c>
    </row>
    <row r="174" spans="1:8" s="4" customFormat="1" x14ac:dyDescent="0.25">
      <c r="A174" s="507"/>
      <c r="B174" s="134"/>
      <c r="C174" s="507"/>
      <c r="D174" s="12" t="s">
        <v>110</v>
      </c>
      <c r="E174" s="23">
        <v>12</v>
      </c>
    </row>
    <row r="175" spans="1:8" s="4" customFormat="1" x14ac:dyDescent="0.25">
      <c r="A175" s="507"/>
      <c r="B175" s="134"/>
      <c r="C175" s="507"/>
      <c r="D175" s="12" t="s">
        <v>111</v>
      </c>
      <c r="E175" s="23">
        <v>11</v>
      </c>
    </row>
    <row r="176" spans="1:8" s="4" customFormat="1" x14ac:dyDescent="0.25">
      <c r="A176" s="507"/>
      <c r="B176" s="134"/>
      <c r="C176" s="507"/>
      <c r="D176" s="12" t="s">
        <v>112</v>
      </c>
      <c r="E176" s="23">
        <v>1</v>
      </c>
    </row>
    <row r="177" spans="1:10" s="4" customFormat="1" x14ac:dyDescent="0.25">
      <c r="A177" s="507"/>
      <c r="B177" s="134"/>
      <c r="C177" s="507"/>
      <c r="D177" s="12" t="s">
        <v>107</v>
      </c>
      <c r="E177" s="23">
        <v>15</v>
      </c>
    </row>
    <row r="178" spans="1:10" s="4" customFormat="1" x14ac:dyDescent="0.25">
      <c r="A178" s="507"/>
      <c r="B178" s="134"/>
      <c r="C178" s="507"/>
      <c r="D178" s="12" t="s">
        <v>240</v>
      </c>
      <c r="E178" s="23">
        <v>35</v>
      </c>
    </row>
    <row r="179" spans="1:10" s="4" customFormat="1" x14ac:dyDescent="0.25">
      <c r="A179" s="507"/>
      <c r="B179" s="134"/>
      <c r="C179" s="507"/>
      <c r="D179" s="12" t="s">
        <v>182</v>
      </c>
      <c r="E179" s="23">
        <v>28</v>
      </c>
    </row>
    <row r="180" spans="1:10" s="4" customFormat="1" x14ac:dyDescent="0.25">
      <c r="A180" s="50"/>
      <c r="B180" s="116"/>
      <c r="C180" s="27">
        <v>1</v>
      </c>
      <c r="D180" s="27">
        <v>8</v>
      </c>
      <c r="E180" s="84">
        <f>SUM(E172:E179)</f>
        <v>111</v>
      </c>
      <c r="F180" s="54"/>
      <c r="G180" s="54"/>
      <c r="H180" s="54"/>
    </row>
    <row r="181" spans="1:10" s="4" customFormat="1" x14ac:dyDescent="0.25">
      <c r="A181" s="491" t="s">
        <v>53</v>
      </c>
      <c r="B181" s="492"/>
      <c r="C181" s="492"/>
      <c r="D181" s="492"/>
      <c r="E181" s="493"/>
    </row>
    <row r="182" spans="1:10" s="4" customFormat="1" x14ac:dyDescent="0.25">
      <c r="A182" s="495">
        <v>24</v>
      </c>
      <c r="B182" s="514">
        <v>27</v>
      </c>
      <c r="C182" s="495" t="s">
        <v>258</v>
      </c>
      <c r="D182" s="47" t="s">
        <v>379</v>
      </c>
      <c r="E182" s="82">
        <v>18</v>
      </c>
    </row>
    <row r="183" spans="1:10" s="4" customFormat="1" x14ac:dyDescent="0.25">
      <c r="A183" s="495"/>
      <c r="B183" s="514"/>
      <c r="C183" s="495"/>
      <c r="D183" s="47" t="s">
        <v>380</v>
      </c>
      <c r="E183" s="82">
        <v>19</v>
      </c>
    </row>
    <row r="184" spans="1:10" s="4" customFormat="1" x14ac:dyDescent="0.25">
      <c r="A184" s="495"/>
      <c r="B184" s="514"/>
      <c r="C184" s="495"/>
      <c r="D184" s="47" t="s">
        <v>447</v>
      </c>
      <c r="E184" s="82">
        <v>20</v>
      </c>
    </row>
    <row r="185" spans="1:10" s="4" customFormat="1" x14ac:dyDescent="0.25">
      <c r="A185" s="495"/>
      <c r="B185" s="514"/>
      <c r="C185" s="495"/>
      <c r="D185" s="47" t="s">
        <v>448</v>
      </c>
      <c r="E185" s="82">
        <v>28</v>
      </c>
    </row>
    <row r="186" spans="1:10" s="4" customFormat="1" x14ac:dyDescent="0.25">
      <c r="A186" s="495"/>
      <c r="B186" s="514"/>
      <c r="C186" s="495"/>
      <c r="D186" s="47" t="s">
        <v>449</v>
      </c>
      <c r="E186" s="82">
        <v>10</v>
      </c>
    </row>
    <row r="187" spans="1:10" s="4" customFormat="1" x14ac:dyDescent="0.25">
      <c r="A187" s="495"/>
      <c r="B187" s="514"/>
      <c r="C187" s="495"/>
      <c r="D187" s="47" t="s">
        <v>116</v>
      </c>
      <c r="E187" s="82">
        <v>4</v>
      </c>
    </row>
    <row r="188" spans="1:10" s="4" customFormat="1" ht="15.75" customHeight="1" x14ac:dyDescent="0.25">
      <c r="A188" s="495"/>
      <c r="B188" s="514"/>
      <c r="C188" s="495"/>
      <c r="D188" s="47" t="s">
        <v>5</v>
      </c>
      <c r="E188" s="82">
        <v>4</v>
      </c>
    </row>
    <row r="189" spans="1:10" s="4" customFormat="1" x14ac:dyDescent="0.25">
      <c r="A189" s="50"/>
      <c r="B189" s="116"/>
      <c r="C189" s="27">
        <v>1</v>
      </c>
      <c r="D189" s="27">
        <v>7</v>
      </c>
      <c r="E189" s="84">
        <f>SUM(E182:E188)</f>
        <v>103</v>
      </c>
    </row>
    <row r="190" spans="1:10" s="7" customFormat="1" x14ac:dyDescent="0.25">
      <c r="A190" s="491" t="s">
        <v>54</v>
      </c>
      <c r="B190" s="492"/>
      <c r="C190" s="492"/>
      <c r="D190" s="492"/>
      <c r="E190" s="493"/>
    </row>
    <row r="191" spans="1:10" s="7" customFormat="1" x14ac:dyDescent="0.25">
      <c r="A191" s="128">
        <v>25</v>
      </c>
      <c r="B191" s="133">
        <v>30</v>
      </c>
      <c r="C191" s="130" t="s">
        <v>769</v>
      </c>
      <c r="D191" s="137" t="s">
        <v>770</v>
      </c>
      <c r="E191" s="43">
        <v>8</v>
      </c>
      <c r="F191" s="6"/>
      <c r="G191" s="6"/>
      <c r="H191" s="4"/>
      <c r="I191" s="4"/>
      <c r="J191" s="4"/>
    </row>
    <row r="192" spans="1:10" s="7" customFormat="1" x14ac:dyDescent="0.25">
      <c r="A192" s="128"/>
      <c r="B192" s="134"/>
      <c r="C192" s="128"/>
      <c r="D192" s="131" t="s">
        <v>771</v>
      </c>
      <c r="E192" s="387">
        <v>22</v>
      </c>
      <c r="F192" s="6"/>
      <c r="G192" s="6"/>
      <c r="H192" s="4"/>
      <c r="I192" s="4"/>
      <c r="J192" s="4"/>
    </row>
    <row r="193" spans="1:10" s="7" customFormat="1" x14ac:dyDescent="0.25">
      <c r="A193" s="128"/>
      <c r="B193" s="134"/>
      <c r="C193" s="128"/>
      <c r="D193" s="131" t="s">
        <v>772</v>
      </c>
      <c r="E193" s="387">
        <v>49</v>
      </c>
      <c r="F193" s="6"/>
      <c r="G193" s="6"/>
      <c r="H193" s="4"/>
      <c r="I193" s="4"/>
      <c r="J193" s="4"/>
    </row>
    <row r="194" spans="1:10" s="7" customFormat="1" x14ac:dyDescent="0.25">
      <c r="A194" s="128"/>
      <c r="B194" s="134"/>
      <c r="C194" s="128"/>
      <c r="D194" s="169" t="s">
        <v>773</v>
      </c>
      <c r="E194" s="388">
        <v>34</v>
      </c>
      <c r="F194" s="6"/>
      <c r="G194" s="6"/>
      <c r="H194" s="4"/>
      <c r="I194" s="4"/>
      <c r="J194" s="4"/>
    </row>
    <row r="195" spans="1:10" s="4" customFormat="1" x14ac:dyDescent="0.25">
      <c r="A195" s="50"/>
      <c r="B195" s="116"/>
      <c r="C195" s="27">
        <v>1</v>
      </c>
      <c r="D195" s="27">
        <v>4</v>
      </c>
      <c r="E195" s="27">
        <f>SUM(E191:E194)</f>
        <v>113</v>
      </c>
    </row>
    <row r="196" spans="1:10" s="7" customFormat="1" x14ac:dyDescent="0.25">
      <c r="A196" s="100">
        <v>26</v>
      </c>
      <c r="B196" s="133">
        <v>36</v>
      </c>
      <c r="C196" s="130" t="s">
        <v>773</v>
      </c>
      <c r="D196" s="7" t="s">
        <v>774</v>
      </c>
      <c r="E196" s="43">
        <v>36</v>
      </c>
      <c r="F196" s="6"/>
      <c r="G196" s="6"/>
      <c r="H196" s="4"/>
      <c r="I196" s="4"/>
      <c r="J196" s="4"/>
    </row>
    <row r="197" spans="1:10" s="7" customFormat="1" x14ac:dyDescent="0.25">
      <c r="A197" s="100"/>
      <c r="B197" s="134"/>
      <c r="C197" s="128"/>
      <c r="D197" s="18" t="s">
        <v>714</v>
      </c>
      <c r="E197" s="43">
        <v>12</v>
      </c>
      <c r="F197" s="6"/>
      <c r="G197" s="6"/>
      <c r="H197" s="4"/>
      <c r="I197" s="4"/>
      <c r="J197" s="4"/>
    </row>
    <row r="198" spans="1:10" s="7" customFormat="1" x14ac:dyDescent="0.25">
      <c r="A198" s="100"/>
      <c r="B198" s="134"/>
      <c r="C198" s="128"/>
      <c r="D198" s="18" t="s">
        <v>775</v>
      </c>
      <c r="E198" s="43">
        <v>39</v>
      </c>
      <c r="F198" s="6"/>
      <c r="G198" s="6"/>
      <c r="H198" s="4"/>
      <c r="I198" s="4"/>
      <c r="J198" s="4"/>
    </row>
    <row r="199" spans="1:10" s="7" customFormat="1" x14ac:dyDescent="0.25">
      <c r="A199" s="100"/>
      <c r="B199" s="134"/>
      <c r="C199" s="128"/>
      <c r="D199" s="18" t="s">
        <v>776</v>
      </c>
      <c r="E199" s="43">
        <v>24</v>
      </c>
      <c r="F199" s="6"/>
      <c r="G199" s="6"/>
      <c r="H199" s="4"/>
      <c r="I199" s="4"/>
      <c r="J199" s="4"/>
    </row>
    <row r="200" spans="1:10" s="7" customFormat="1" x14ac:dyDescent="0.25">
      <c r="A200" s="100"/>
      <c r="B200" s="134"/>
      <c r="C200" s="128"/>
      <c r="D200" s="169" t="s">
        <v>777</v>
      </c>
      <c r="E200" s="43">
        <v>49</v>
      </c>
      <c r="F200" s="6"/>
      <c r="G200" s="6"/>
      <c r="H200" s="4"/>
      <c r="I200" s="4"/>
      <c r="J200" s="4"/>
    </row>
    <row r="201" spans="1:10" s="4" customFormat="1" x14ac:dyDescent="0.25">
      <c r="A201" s="50"/>
      <c r="B201" s="116"/>
      <c r="C201" s="27">
        <v>1</v>
      </c>
      <c r="D201" s="27">
        <v>5</v>
      </c>
      <c r="E201" s="27">
        <f>SUM(E196:E200)</f>
        <v>160</v>
      </c>
    </row>
    <row r="202" spans="1:10" s="4" customFormat="1" x14ac:dyDescent="0.25">
      <c r="A202" s="128">
        <v>27</v>
      </c>
      <c r="B202" s="133">
        <v>28</v>
      </c>
      <c r="C202" s="506" t="s">
        <v>778</v>
      </c>
      <c r="D202" s="18" t="s">
        <v>779</v>
      </c>
      <c r="E202" s="389">
        <v>44</v>
      </c>
    </row>
    <row r="203" spans="1:10" s="4" customFormat="1" x14ac:dyDescent="0.25">
      <c r="A203" s="128"/>
      <c r="B203" s="134"/>
      <c r="C203" s="507"/>
      <c r="D203" s="137" t="s">
        <v>721</v>
      </c>
      <c r="E203" s="25">
        <v>14</v>
      </c>
    </row>
    <row r="204" spans="1:10" s="4" customFormat="1" x14ac:dyDescent="0.25">
      <c r="A204" s="128"/>
      <c r="B204" s="134"/>
      <c r="C204" s="507"/>
      <c r="D204" s="18" t="s">
        <v>516</v>
      </c>
      <c r="E204" s="381">
        <v>7</v>
      </c>
    </row>
    <row r="205" spans="1:10" s="4" customFormat="1" x14ac:dyDescent="0.25">
      <c r="A205" s="128"/>
      <c r="B205" s="134"/>
      <c r="C205" s="507"/>
      <c r="D205" s="169" t="s">
        <v>518</v>
      </c>
      <c r="E205" s="25">
        <v>55</v>
      </c>
    </row>
    <row r="206" spans="1:10" s="4" customFormat="1" x14ac:dyDescent="0.25">
      <c r="A206" s="128"/>
      <c r="B206" s="134"/>
      <c r="C206" s="507"/>
      <c r="D206" s="18" t="s">
        <v>780</v>
      </c>
      <c r="E206" s="25">
        <v>50</v>
      </c>
    </row>
    <row r="207" spans="1:10" s="4" customFormat="1" x14ac:dyDescent="0.25">
      <c r="A207" s="50"/>
      <c r="B207" s="116"/>
      <c r="C207" s="360">
        <v>1</v>
      </c>
      <c r="D207" s="27">
        <v>5</v>
      </c>
      <c r="E207" s="27">
        <f>SUM(E202:E206)</f>
        <v>170</v>
      </c>
    </row>
    <row r="208" spans="1:10" s="7" customFormat="1" x14ac:dyDescent="0.25">
      <c r="A208" s="100">
        <v>28</v>
      </c>
      <c r="B208" s="133">
        <v>29</v>
      </c>
      <c r="C208" s="520" t="s">
        <v>781</v>
      </c>
      <c r="D208" s="132" t="s">
        <v>768</v>
      </c>
      <c r="E208" s="46">
        <v>9</v>
      </c>
      <c r="F208" s="6"/>
      <c r="G208" s="6"/>
      <c r="H208" s="4"/>
      <c r="I208" s="4"/>
      <c r="J208" s="4"/>
    </row>
    <row r="209" spans="1:10" s="7" customFormat="1" x14ac:dyDescent="0.25">
      <c r="A209" s="100"/>
      <c r="B209" s="134"/>
      <c r="C209" s="521"/>
      <c r="D209" s="38" t="s">
        <v>524</v>
      </c>
      <c r="E209" s="29">
        <v>25</v>
      </c>
      <c r="F209" s="6"/>
      <c r="G209" s="6"/>
      <c r="H209" s="4"/>
      <c r="I209" s="4"/>
      <c r="J209" s="4"/>
    </row>
    <row r="210" spans="1:10" s="7" customFormat="1" x14ac:dyDescent="0.25">
      <c r="A210" s="100"/>
      <c r="B210" s="134"/>
      <c r="C210" s="521"/>
      <c r="D210" s="18" t="s">
        <v>782</v>
      </c>
      <c r="E210" s="25">
        <v>34</v>
      </c>
      <c r="F210" s="6"/>
      <c r="G210" s="6"/>
      <c r="H210" s="4"/>
      <c r="I210" s="4"/>
      <c r="J210" s="4"/>
    </row>
    <row r="211" spans="1:10" s="4" customFormat="1" x14ac:dyDescent="0.25">
      <c r="A211" s="50"/>
      <c r="B211" s="116"/>
      <c r="C211" s="27">
        <v>1</v>
      </c>
      <c r="D211" s="27">
        <v>3</v>
      </c>
      <c r="E211" s="27">
        <f>SUM(E208:E210)</f>
        <v>68</v>
      </c>
    </row>
    <row r="212" spans="1:10" s="7" customFormat="1" x14ac:dyDescent="0.25">
      <c r="A212" s="100">
        <v>29</v>
      </c>
      <c r="B212" s="133">
        <v>39</v>
      </c>
      <c r="C212" s="520" t="s">
        <v>783</v>
      </c>
      <c r="D212" s="18" t="s">
        <v>778</v>
      </c>
      <c r="E212" s="25">
        <v>36</v>
      </c>
      <c r="F212" s="4"/>
      <c r="G212" s="4"/>
      <c r="H212" s="4"/>
      <c r="I212" s="4"/>
      <c r="J212" s="4"/>
    </row>
    <row r="213" spans="1:10" s="7" customFormat="1" x14ac:dyDescent="0.25">
      <c r="A213" s="100"/>
      <c r="B213" s="134"/>
      <c r="C213" s="521"/>
      <c r="D213" s="18" t="s">
        <v>308</v>
      </c>
      <c r="E213" s="25">
        <v>25</v>
      </c>
      <c r="F213" s="4"/>
      <c r="G213" s="4"/>
      <c r="H213" s="4"/>
      <c r="I213" s="4"/>
      <c r="J213" s="4"/>
    </row>
    <row r="214" spans="1:10" s="7" customFormat="1" x14ac:dyDescent="0.25">
      <c r="A214" s="100"/>
      <c r="B214" s="134"/>
      <c r="C214" s="521"/>
      <c r="D214" s="18" t="s">
        <v>784</v>
      </c>
      <c r="E214" s="25">
        <v>41</v>
      </c>
      <c r="F214" s="4"/>
      <c r="G214" s="4"/>
      <c r="H214" s="4"/>
      <c r="I214" s="4"/>
      <c r="J214" s="4"/>
    </row>
    <row r="215" spans="1:10" s="4" customFormat="1" x14ac:dyDescent="0.25">
      <c r="A215" s="50"/>
      <c r="B215" s="116"/>
      <c r="C215" s="27">
        <v>1</v>
      </c>
      <c r="D215" s="27">
        <v>3</v>
      </c>
      <c r="E215" s="27">
        <f>SUM(E212:E214)</f>
        <v>102</v>
      </c>
    </row>
    <row r="216" spans="1:10" s="4" customFormat="1" x14ac:dyDescent="0.25">
      <c r="A216" s="506">
        <v>30</v>
      </c>
      <c r="B216" s="597">
        <v>31</v>
      </c>
      <c r="C216" s="506" t="s">
        <v>785</v>
      </c>
      <c r="D216" s="18" t="s">
        <v>786</v>
      </c>
      <c r="E216" s="43">
        <v>18</v>
      </c>
    </row>
    <row r="217" spans="1:10" s="4" customFormat="1" x14ac:dyDescent="0.25">
      <c r="A217" s="507"/>
      <c r="B217" s="598"/>
      <c r="C217" s="507"/>
      <c r="D217" s="135" t="s">
        <v>787</v>
      </c>
      <c r="E217" s="387">
        <v>2</v>
      </c>
    </row>
    <row r="218" spans="1:10" s="4" customFormat="1" x14ac:dyDescent="0.25">
      <c r="A218" s="507"/>
      <c r="B218" s="598"/>
      <c r="C218" s="507"/>
      <c r="D218" s="18" t="s">
        <v>788</v>
      </c>
      <c r="E218" s="388">
        <v>52</v>
      </c>
    </row>
    <row r="219" spans="1:10" s="4" customFormat="1" x14ac:dyDescent="0.25">
      <c r="A219" s="533"/>
      <c r="B219" s="622"/>
      <c r="C219" s="533"/>
      <c r="D219" s="137" t="s">
        <v>700</v>
      </c>
      <c r="E219" s="25">
        <v>16</v>
      </c>
    </row>
    <row r="220" spans="1:10" s="4" customFormat="1" x14ac:dyDescent="0.25">
      <c r="A220" s="50"/>
      <c r="B220" s="116"/>
      <c r="C220" s="27">
        <v>1</v>
      </c>
      <c r="D220" s="27">
        <v>4</v>
      </c>
      <c r="E220" s="27">
        <f>SUM(E216:E219)</f>
        <v>88</v>
      </c>
    </row>
    <row r="221" spans="1:10" s="7" customFormat="1" ht="31.5" x14ac:dyDescent="0.25">
      <c r="A221" s="128">
        <v>31</v>
      </c>
      <c r="B221" s="134">
        <v>33</v>
      </c>
      <c r="C221" s="168" t="s">
        <v>789</v>
      </c>
      <c r="D221" s="178" t="s">
        <v>697</v>
      </c>
      <c r="E221" s="419">
        <v>27</v>
      </c>
      <c r="F221" s="4"/>
      <c r="G221" s="4"/>
      <c r="H221" s="4"/>
      <c r="I221" s="4"/>
      <c r="J221" s="4"/>
    </row>
    <row r="222" spans="1:10" s="7" customFormat="1" x14ac:dyDescent="0.25">
      <c r="A222" s="128"/>
      <c r="B222" s="134"/>
      <c r="C222" s="168"/>
      <c r="D222" s="18" t="s">
        <v>762</v>
      </c>
      <c r="E222" s="25">
        <v>46</v>
      </c>
      <c r="F222" s="4"/>
      <c r="G222" s="4"/>
      <c r="H222" s="4"/>
      <c r="I222" s="4"/>
      <c r="J222" s="4"/>
    </row>
    <row r="223" spans="1:10" s="7" customFormat="1" x14ac:dyDescent="0.25">
      <c r="A223" s="50"/>
      <c r="B223" s="116"/>
      <c r="C223" s="27">
        <v>1</v>
      </c>
      <c r="D223" s="27">
        <v>2</v>
      </c>
      <c r="E223" s="27">
        <f>SUM(E221:E222)</f>
        <v>73</v>
      </c>
      <c r="F223" s="4"/>
      <c r="G223" s="4"/>
      <c r="H223" s="4"/>
      <c r="I223" s="4"/>
      <c r="J223" s="4"/>
    </row>
    <row r="224" spans="1:10" s="7" customFormat="1" x14ac:dyDescent="0.25">
      <c r="A224" s="506">
        <v>32</v>
      </c>
      <c r="B224" s="597">
        <v>40</v>
      </c>
      <c r="C224" s="501" t="s">
        <v>790</v>
      </c>
      <c r="D224" s="18" t="s">
        <v>791</v>
      </c>
      <c r="E224" s="39">
        <v>37</v>
      </c>
      <c r="F224" s="6"/>
      <c r="G224" s="6"/>
      <c r="H224" s="4"/>
      <c r="I224" s="4"/>
      <c r="J224" s="4"/>
    </row>
    <row r="225" spans="1:10" s="7" customFormat="1" x14ac:dyDescent="0.25">
      <c r="A225" s="507"/>
      <c r="B225" s="598"/>
      <c r="C225" s="502"/>
      <c r="D225" s="132" t="s">
        <v>726</v>
      </c>
      <c r="E225" s="46">
        <v>20</v>
      </c>
      <c r="F225" s="6"/>
      <c r="G225" s="6"/>
      <c r="H225" s="4"/>
      <c r="I225" s="4"/>
      <c r="J225" s="4"/>
    </row>
    <row r="226" spans="1:10" s="7" customFormat="1" x14ac:dyDescent="0.25">
      <c r="A226" s="507"/>
      <c r="B226" s="598"/>
      <c r="C226" s="502"/>
      <c r="D226" s="18" t="s">
        <v>792</v>
      </c>
      <c r="E226" s="43">
        <v>37</v>
      </c>
      <c r="F226" s="6"/>
      <c r="G226" s="6"/>
      <c r="H226" s="4"/>
      <c r="I226" s="4"/>
      <c r="J226" s="4"/>
    </row>
    <row r="227" spans="1:10" s="7" customFormat="1" ht="31.5" x14ac:dyDescent="0.25">
      <c r="A227" s="507"/>
      <c r="B227" s="598"/>
      <c r="C227" s="502"/>
      <c r="D227" s="137" t="s">
        <v>793</v>
      </c>
      <c r="E227" s="39">
        <v>1</v>
      </c>
      <c r="F227" s="6"/>
      <c r="G227" s="6"/>
      <c r="H227" s="4"/>
      <c r="I227" s="4"/>
      <c r="J227" s="4"/>
    </row>
    <row r="228" spans="1:10" s="7" customFormat="1" x14ac:dyDescent="0.25">
      <c r="A228" s="507"/>
      <c r="B228" s="598"/>
      <c r="C228" s="502"/>
      <c r="D228" s="132" t="s">
        <v>794</v>
      </c>
      <c r="E228" s="46">
        <v>17</v>
      </c>
      <c r="F228" s="4"/>
      <c r="G228" s="4"/>
      <c r="H228" s="4"/>
      <c r="I228" s="4"/>
      <c r="J228" s="4"/>
    </row>
    <row r="229" spans="1:10" s="7" customFormat="1" x14ac:dyDescent="0.25">
      <c r="A229" s="533"/>
      <c r="B229" s="622"/>
      <c r="C229" s="653"/>
      <c r="D229" s="18" t="s">
        <v>795</v>
      </c>
      <c r="E229" s="43">
        <v>8</v>
      </c>
      <c r="F229" s="4"/>
      <c r="G229" s="4"/>
      <c r="H229" s="4"/>
      <c r="I229" s="4"/>
      <c r="J229" s="4"/>
    </row>
    <row r="230" spans="1:10" s="4" customFormat="1" x14ac:dyDescent="0.25">
      <c r="A230" s="50"/>
      <c r="B230" s="116"/>
      <c r="C230" s="27">
        <v>1</v>
      </c>
      <c r="D230" s="27">
        <v>4</v>
      </c>
      <c r="E230" s="27">
        <f>SUM(E224:E229)</f>
        <v>120</v>
      </c>
    </row>
    <row r="231" spans="1:10" s="7" customFormat="1" ht="15" customHeight="1" x14ac:dyDescent="0.25">
      <c r="A231" s="100">
        <v>33</v>
      </c>
      <c r="B231" s="133">
        <v>34</v>
      </c>
      <c r="C231" s="130" t="s">
        <v>796</v>
      </c>
      <c r="D231" s="132" t="s">
        <v>797</v>
      </c>
      <c r="E231" s="46">
        <v>13</v>
      </c>
      <c r="F231" s="4"/>
      <c r="G231" s="4"/>
      <c r="H231" s="4"/>
      <c r="I231" s="4"/>
      <c r="J231" s="4"/>
    </row>
    <row r="232" spans="1:10" s="7" customFormat="1" x14ac:dyDescent="0.25">
      <c r="A232" s="100"/>
      <c r="B232" s="134"/>
      <c r="C232" s="128"/>
      <c r="D232" s="18" t="s">
        <v>798</v>
      </c>
      <c r="E232" s="43">
        <v>6</v>
      </c>
      <c r="F232" s="4"/>
      <c r="G232" s="4"/>
      <c r="H232" s="4"/>
      <c r="I232" s="4"/>
      <c r="J232" s="4"/>
    </row>
    <row r="233" spans="1:10" s="7" customFormat="1" x14ac:dyDescent="0.25">
      <c r="A233" s="100"/>
      <c r="B233" s="134"/>
      <c r="C233" s="128"/>
      <c r="D233" s="18" t="s">
        <v>799</v>
      </c>
      <c r="E233" s="43">
        <v>31</v>
      </c>
      <c r="F233" s="4"/>
      <c r="G233" s="4"/>
      <c r="H233" s="4"/>
      <c r="I233" s="4"/>
      <c r="J233" s="4"/>
    </row>
    <row r="234" spans="1:10" s="7" customFormat="1" x14ac:dyDescent="0.25">
      <c r="A234" s="100"/>
      <c r="B234" s="134"/>
      <c r="C234" s="128"/>
      <c r="D234" s="137" t="s">
        <v>800</v>
      </c>
      <c r="E234" s="43">
        <v>66</v>
      </c>
      <c r="F234" s="4"/>
      <c r="G234" s="4"/>
      <c r="H234" s="4"/>
      <c r="I234" s="4"/>
      <c r="J234" s="4"/>
    </row>
    <row r="235" spans="1:10" s="7" customFormat="1" x14ac:dyDescent="0.25">
      <c r="A235" s="100"/>
      <c r="B235" s="134"/>
      <c r="C235" s="128"/>
      <c r="D235" s="132" t="s">
        <v>801</v>
      </c>
      <c r="E235" s="46">
        <v>6</v>
      </c>
      <c r="F235" s="4"/>
      <c r="G235" s="4"/>
      <c r="H235" s="4"/>
      <c r="I235" s="4"/>
      <c r="J235" s="4"/>
    </row>
    <row r="236" spans="1:10" s="4" customFormat="1" x14ac:dyDescent="0.25">
      <c r="A236" s="50"/>
      <c r="B236" s="116"/>
      <c r="C236" s="27">
        <v>1</v>
      </c>
      <c r="D236" s="27">
        <v>5</v>
      </c>
      <c r="E236" s="27">
        <f>SUM(E231:E235)</f>
        <v>122</v>
      </c>
    </row>
    <row r="237" spans="1:10" s="4" customFormat="1" x14ac:dyDescent="0.25">
      <c r="A237" s="520">
        <v>34</v>
      </c>
      <c r="B237" s="515">
        <v>38</v>
      </c>
      <c r="C237" s="128" t="s">
        <v>743</v>
      </c>
      <c r="D237" s="137" t="s">
        <v>701</v>
      </c>
      <c r="E237" s="388">
        <v>7</v>
      </c>
    </row>
    <row r="238" spans="1:10" s="4" customFormat="1" ht="17.25" customHeight="1" x14ac:dyDescent="0.25">
      <c r="A238" s="521"/>
      <c r="B238" s="516"/>
      <c r="C238" s="128"/>
      <c r="D238" s="18" t="s">
        <v>310</v>
      </c>
      <c r="E238" s="391">
        <v>11</v>
      </c>
    </row>
    <row r="239" spans="1:10" s="4" customFormat="1" x14ac:dyDescent="0.25">
      <c r="A239" s="554"/>
      <c r="B239" s="517"/>
      <c r="C239" s="128"/>
      <c r="D239" s="18" t="s">
        <v>742</v>
      </c>
      <c r="E239" s="43">
        <v>2</v>
      </c>
    </row>
    <row r="240" spans="1:10" s="4" customFormat="1" x14ac:dyDescent="0.25">
      <c r="A240" s="50"/>
      <c r="B240" s="116"/>
      <c r="C240" s="27">
        <v>1</v>
      </c>
      <c r="D240" s="27">
        <v>5</v>
      </c>
      <c r="E240" s="27">
        <f>SUM(E237:E239)</f>
        <v>20</v>
      </c>
    </row>
    <row r="241" spans="1:9" s="4" customFormat="1" x14ac:dyDescent="0.25">
      <c r="A241" s="491" t="s">
        <v>671</v>
      </c>
      <c r="B241" s="492"/>
      <c r="C241" s="492"/>
      <c r="D241" s="492"/>
      <c r="E241" s="493"/>
    </row>
    <row r="242" spans="1:9" s="4" customFormat="1" ht="31.5" x14ac:dyDescent="0.25">
      <c r="A242" s="46">
        <v>35</v>
      </c>
      <c r="B242" s="133">
        <v>44</v>
      </c>
      <c r="C242" s="409" t="s">
        <v>672</v>
      </c>
      <c r="D242" s="368" t="s">
        <v>673</v>
      </c>
      <c r="E242" s="349">
        <v>1</v>
      </c>
    </row>
    <row r="243" spans="1:9" s="4" customFormat="1" ht="31.5" x14ac:dyDescent="0.25">
      <c r="A243" s="46">
        <v>36</v>
      </c>
      <c r="B243" s="133">
        <v>46</v>
      </c>
      <c r="C243" s="409" t="s">
        <v>674</v>
      </c>
      <c r="D243" s="368" t="s">
        <v>675</v>
      </c>
      <c r="E243" s="349">
        <v>1</v>
      </c>
    </row>
    <row r="244" spans="1:9" s="4" customFormat="1" x14ac:dyDescent="0.25">
      <c r="A244" s="50"/>
      <c r="B244" s="116"/>
      <c r="C244" s="27">
        <v>2</v>
      </c>
      <c r="D244" s="27">
        <v>2</v>
      </c>
      <c r="E244" s="27">
        <f>SUM(E242:E243)</f>
        <v>2</v>
      </c>
    </row>
    <row r="245" spans="1:9" s="49" customFormat="1" ht="15.75" customHeight="1" x14ac:dyDescent="0.25">
      <c r="A245" s="556" t="s">
        <v>121</v>
      </c>
      <c r="B245" s="556"/>
      <c r="C245" s="299">
        <f>C244+C240+C236+C230+C223+C220+C215+C211+C207+C201+C195</f>
        <v>12</v>
      </c>
      <c r="D245" s="299">
        <f>D244+D240+D236+D230+D223+D220+D215+D211+D207+D201+D195</f>
        <v>42</v>
      </c>
      <c r="E245" s="299">
        <f>E244+E240+E236+E230+E223+E220+E215+E211+E207+E201+E195</f>
        <v>1038</v>
      </c>
      <c r="F245" s="442">
        <f>E245-G245</f>
        <v>1</v>
      </c>
      <c r="G245" s="49">
        <v>1037</v>
      </c>
    </row>
    <row r="246" spans="1:9" s="4" customFormat="1" ht="31.5" x14ac:dyDescent="0.25">
      <c r="A246" s="25">
        <v>37</v>
      </c>
      <c r="B246" s="133">
        <v>61</v>
      </c>
      <c r="C246" s="25" t="s">
        <v>355</v>
      </c>
      <c r="D246" s="316" t="s">
        <v>356</v>
      </c>
      <c r="E246" s="317">
        <v>1</v>
      </c>
    </row>
    <row r="247" spans="1:9" s="4" customFormat="1" x14ac:dyDescent="0.25">
      <c r="A247" s="50"/>
      <c r="B247" s="116"/>
      <c r="C247" s="27">
        <v>1</v>
      </c>
      <c r="D247" s="27">
        <v>1</v>
      </c>
      <c r="E247" s="84">
        <f>SUM(E246)</f>
        <v>1</v>
      </c>
    </row>
    <row r="248" spans="1:9" s="49" customFormat="1" x14ac:dyDescent="0.25">
      <c r="A248" s="657" t="s">
        <v>122</v>
      </c>
      <c r="B248" s="658"/>
      <c r="C248" s="78">
        <f>C247+C245+C189+C180+C170+C166+C157+C149+C131+C120+C111+C100+C95+C84+C78+C68+C63+C41+C36+C30+C27+C18+C12</f>
        <v>38</v>
      </c>
      <c r="D248" s="78">
        <f>D247+D245+D189+D180+D170+D166+D157+D149+D131+D120+D111+D100+D95+D84+D78+D68+D63+D41+D36+D30+D27+D18+D12</f>
        <v>187</v>
      </c>
      <c r="E248" s="78">
        <f>E247+E245+E189+E180+E170+E166+E157+E149+E131+E120+E111+E100+E95+E84+E78+E68+E63+E41+E36+E30+E27+E18+E12</f>
        <v>3013</v>
      </c>
      <c r="F248" s="442">
        <f>E248-G248</f>
        <v>1</v>
      </c>
      <c r="G248" s="173">
        <v>3012</v>
      </c>
      <c r="I248" s="173"/>
    </row>
    <row r="249" spans="1:9" s="48" customFormat="1" ht="30.75" customHeight="1" x14ac:dyDescent="0.25">
      <c r="A249" s="619" t="s">
        <v>558</v>
      </c>
      <c r="B249" s="620"/>
      <c r="C249" s="620"/>
      <c r="D249" s="620"/>
      <c r="E249" s="621"/>
    </row>
    <row r="250" spans="1:9" s="4" customFormat="1" x14ac:dyDescent="0.25">
      <c r="A250" s="491" t="s">
        <v>0</v>
      </c>
      <c r="B250" s="492"/>
      <c r="C250" s="492"/>
      <c r="D250" s="492"/>
      <c r="E250" s="493"/>
    </row>
    <row r="251" spans="1:9" s="4" customFormat="1" x14ac:dyDescent="0.25">
      <c r="A251" s="495">
        <v>1</v>
      </c>
      <c r="B251" s="114">
        <v>1</v>
      </c>
      <c r="C251" s="495" t="s">
        <v>305</v>
      </c>
      <c r="D251" s="3" t="s">
        <v>1</v>
      </c>
      <c r="E251" s="277">
        <v>48</v>
      </c>
    </row>
    <row r="252" spans="1:9" s="4" customFormat="1" x14ac:dyDescent="0.25">
      <c r="A252" s="495"/>
      <c r="B252" s="114"/>
      <c r="C252" s="495"/>
      <c r="D252" s="3" t="s">
        <v>2</v>
      </c>
      <c r="E252" s="277">
        <v>11</v>
      </c>
    </row>
    <row r="253" spans="1:9" s="4" customFormat="1" x14ac:dyDescent="0.25">
      <c r="A253" s="100"/>
      <c r="B253" s="114"/>
      <c r="C253" s="100"/>
      <c r="D253" s="3" t="s">
        <v>60</v>
      </c>
      <c r="E253" s="277">
        <v>6</v>
      </c>
    </row>
    <row r="254" spans="1:9" s="4" customFormat="1" x14ac:dyDescent="0.25">
      <c r="A254" s="100"/>
      <c r="B254" s="114"/>
      <c r="C254" s="100"/>
      <c r="D254" s="3" t="s">
        <v>59</v>
      </c>
      <c r="E254" s="277">
        <v>1</v>
      </c>
    </row>
    <row r="255" spans="1:9" s="4" customFormat="1" x14ac:dyDescent="0.25">
      <c r="A255" s="100"/>
      <c r="B255" s="114"/>
      <c r="C255" s="100"/>
      <c r="D255" s="3" t="s">
        <v>123</v>
      </c>
      <c r="E255" s="277">
        <v>8</v>
      </c>
    </row>
    <row r="256" spans="1:9" s="4" customFormat="1" x14ac:dyDescent="0.25">
      <c r="A256" s="100"/>
      <c r="B256" s="114"/>
      <c r="C256" s="100"/>
      <c r="D256" s="3" t="s">
        <v>57</v>
      </c>
      <c r="E256" s="277">
        <v>8</v>
      </c>
    </row>
    <row r="257" spans="1:8" s="4" customFormat="1" x14ac:dyDescent="0.25">
      <c r="A257" s="100"/>
      <c r="B257" s="114"/>
      <c r="C257" s="100"/>
      <c r="D257" s="3" t="s">
        <v>262</v>
      </c>
      <c r="E257" s="277">
        <v>6</v>
      </c>
    </row>
    <row r="258" spans="1:8" s="4" customFormat="1" x14ac:dyDescent="0.25">
      <c r="A258" s="100"/>
      <c r="B258" s="114"/>
      <c r="C258" s="100"/>
      <c r="D258" s="3" t="s">
        <v>56</v>
      </c>
      <c r="E258" s="277">
        <v>3</v>
      </c>
    </row>
    <row r="259" spans="1:8" s="4" customFormat="1" ht="45" x14ac:dyDescent="0.25">
      <c r="A259" s="100"/>
      <c r="B259" s="114"/>
      <c r="C259" s="100"/>
      <c r="D259" s="157" t="s">
        <v>263</v>
      </c>
      <c r="E259" s="277">
        <v>4</v>
      </c>
    </row>
    <row r="260" spans="1:8" s="4" customFormat="1" x14ac:dyDescent="0.25">
      <c r="A260" s="50"/>
      <c r="B260" s="116"/>
      <c r="C260" s="27">
        <v>1</v>
      </c>
      <c r="D260" s="27">
        <v>9</v>
      </c>
      <c r="E260" s="84">
        <f>SUM(E251:E259)</f>
        <v>95</v>
      </c>
    </row>
    <row r="261" spans="1:8" s="4" customFormat="1" ht="19.5" customHeight="1" x14ac:dyDescent="0.25">
      <c r="A261" s="522" t="s">
        <v>407</v>
      </c>
      <c r="B261" s="522"/>
      <c r="C261" s="522"/>
      <c r="D261" s="522"/>
      <c r="E261" s="522"/>
    </row>
    <row r="262" spans="1:8" s="4" customFormat="1" ht="31.5" x14ac:dyDescent="0.25">
      <c r="A262" s="138">
        <v>2</v>
      </c>
      <c r="B262" s="101">
        <v>3</v>
      </c>
      <c r="C262" s="138" t="s">
        <v>372</v>
      </c>
      <c r="D262" s="36" t="s">
        <v>474</v>
      </c>
      <c r="E262" s="82">
        <v>17</v>
      </c>
    </row>
    <row r="263" spans="1:8" s="4" customFormat="1" x14ac:dyDescent="0.25">
      <c r="A263" s="50"/>
      <c r="B263" s="116"/>
      <c r="C263" s="27">
        <v>1</v>
      </c>
      <c r="D263" s="27">
        <v>1</v>
      </c>
      <c r="E263" s="84">
        <f>SUM(E262:E262)</f>
        <v>17</v>
      </c>
    </row>
    <row r="264" spans="1:8" s="4" customFormat="1" x14ac:dyDescent="0.25">
      <c r="A264" s="491" t="s">
        <v>6</v>
      </c>
      <c r="B264" s="492"/>
      <c r="C264" s="492"/>
      <c r="D264" s="492"/>
      <c r="E264" s="493"/>
    </row>
    <row r="265" spans="1:8" s="4" customFormat="1" ht="18.75" customHeight="1" x14ac:dyDescent="0.25">
      <c r="A265" s="494">
        <v>3</v>
      </c>
      <c r="B265" s="101">
        <v>5</v>
      </c>
      <c r="C265" s="494" t="s">
        <v>7</v>
      </c>
      <c r="D265" s="36" t="s">
        <v>7</v>
      </c>
      <c r="E265" s="297">
        <v>34</v>
      </c>
    </row>
    <row r="266" spans="1:8" s="4" customFormat="1" x14ac:dyDescent="0.25">
      <c r="A266" s="495"/>
      <c r="B266" s="114"/>
      <c r="C266" s="495"/>
      <c r="D266" s="36" t="s">
        <v>90</v>
      </c>
      <c r="E266" s="297">
        <v>7</v>
      </c>
    </row>
    <row r="267" spans="1:8" s="4" customFormat="1" x14ac:dyDescent="0.25">
      <c r="A267" s="495"/>
      <c r="B267" s="114"/>
      <c r="C267" s="495"/>
      <c r="D267" s="36" t="s">
        <v>91</v>
      </c>
      <c r="E267" s="297">
        <v>9</v>
      </c>
    </row>
    <row r="268" spans="1:8" s="4" customFormat="1" x14ac:dyDescent="0.25">
      <c r="A268" s="50"/>
      <c r="B268" s="116"/>
      <c r="C268" s="27">
        <v>1</v>
      </c>
      <c r="D268" s="27">
        <v>3</v>
      </c>
      <c r="E268" s="84">
        <f>SUM(E265:E267)</f>
        <v>50</v>
      </c>
      <c r="F268" s="6"/>
      <c r="G268" s="6"/>
      <c r="H268" s="6"/>
    </row>
    <row r="269" spans="1:8" s="4" customFormat="1" x14ac:dyDescent="0.25">
      <c r="A269" s="491" t="s">
        <v>9</v>
      </c>
      <c r="B269" s="492"/>
      <c r="C269" s="492"/>
      <c r="D269" s="492"/>
      <c r="E269" s="493"/>
    </row>
    <row r="270" spans="1:8" s="4" customFormat="1" ht="17.25" customHeight="1" x14ac:dyDescent="0.25">
      <c r="A270" s="495">
        <v>4</v>
      </c>
      <c r="B270" s="114">
        <v>7</v>
      </c>
      <c r="C270" s="497" t="s">
        <v>92</v>
      </c>
      <c r="D270" s="12" t="s">
        <v>149</v>
      </c>
      <c r="E270" s="26">
        <v>5</v>
      </c>
    </row>
    <row r="271" spans="1:8" s="4" customFormat="1" ht="33.75" customHeight="1" x14ac:dyDescent="0.25">
      <c r="A271" s="495"/>
      <c r="B271" s="114"/>
      <c r="C271" s="497"/>
      <c r="D271" s="19" t="s">
        <v>232</v>
      </c>
      <c r="E271" s="26">
        <v>1</v>
      </c>
    </row>
    <row r="272" spans="1:8" s="4" customFormat="1" x14ac:dyDescent="0.25">
      <c r="A272" s="495"/>
      <c r="B272" s="114"/>
      <c r="C272" s="497"/>
      <c r="D272" s="12" t="s">
        <v>199</v>
      </c>
      <c r="E272" s="26">
        <v>6</v>
      </c>
    </row>
    <row r="273" spans="1:8" s="4" customFormat="1" x14ac:dyDescent="0.25">
      <c r="A273" s="50"/>
      <c r="B273" s="116"/>
      <c r="C273" s="27">
        <v>1</v>
      </c>
      <c r="D273" s="27">
        <v>3</v>
      </c>
      <c r="E273" s="84">
        <f>SUM(E270:E272)</f>
        <v>12</v>
      </c>
      <c r="F273" s="6"/>
      <c r="G273" s="6"/>
      <c r="H273" s="6"/>
    </row>
    <row r="274" spans="1:8" s="9" customFormat="1" ht="15.75" customHeight="1" x14ac:dyDescent="0.25">
      <c r="A274" s="530" t="s">
        <v>10</v>
      </c>
      <c r="B274" s="531"/>
      <c r="C274" s="531"/>
      <c r="D274" s="531"/>
      <c r="E274" s="532"/>
    </row>
    <row r="275" spans="1:8" s="9" customFormat="1" x14ac:dyDescent="0.25">
      <c r="A275" s="506">
        <v>5</v>
      </c>
      <c r="B275" s="133">
        <v>8</v>
      </c>
      <c r="C275" s="506" t="s">
        <v>11</v>
      </c>
      <c r="D275" s="148" t="s">
        <v>131</v>
      </c>
      <c r="E275" s="35">
        <v>30</v>
      </c>
    </row>
    <row r="276" spans="1:8" s="9" customFormat="1" x14ac:dyDescent="0.25">
      <c r="A276" s="507"/>
      <c r="B276" s="134"/>
      <c r="C276" s="507"/>
      <c r="D276" s="148" t="s">
        <v>939</v>
      </c>
      <c r="E276" s="35">
        <v>4</v>
      </c>
    </row>
    <row r="277" spans="1:8" s="4" customFormat="1" x14ac:dyDescent="0.25">
      <c r="A277" s="50"/>
      <c r="B277" s="116"/>
      <c r="C277" s="27">
        <v>1</v>
      </c>
      <c r="D277" s="27">
        <v>3</v>
      </c>
      <c r="E277" s="84">
        <f>SUM(E275:E276)</f>
        <v>34</v>
      </c>
      <c r="F277" s="6"/>
      <c r="G277" s="6"/>
      <c r="H277" s="6"/>
    </row>
    <row r="278" spans="1:8" s="211" customFormat="1" ht="17.25" customHeight="1" x14ac:dyDescent="0.25">
      <c r="A278" s="565" t="s">
        <v>389</v>
      </c>
      <c r="B278" s="566"/>
      <c r="C278" s="566"/>
      <c r="D278" s="566"/>
      <c r="E278" s="567"/>
    </row>
    <row r="279" spans="1:8" s="211" customFormat="1" ht="47.25" x14ac:dyDescent="0.25">
      <c r="A279" s="538">
        <v>6</v>
      </c>
      <c r="B279" s="216">
        <v>10</v>
      </c>
      <c r="C279" s="537" t="s">
        <v>167</v>
      </c>
      <c r="D279" s="214" t="s">
        <v>344</v>
      </c>
      <c r="E279" s="314">
        <v>1</v>
      </c>
    </row>
    <row r="280" spans="1:8" s="211" customFormat="1" x14ac:dyDescent="0.25">
      <c r="A280" s="538"/>
      <c r="B280" s="216"/>
      <c r="C280" s="538"/>
      <c r="D280" s="244" t="s">
        <v>167</v>
      </c>
      <c r="E280" s="314">
        <v>1</v>
      </c>
    </row>
    <row r="281" spans="1:8" s="211" customFormat="1" ht="20.45" customHeight="1" x14ac:dyDescent="0.25">
      <c r="A281" s="215"/>
      <c r="B281" s="216"/>
      <c r="C281" s="538"/>
      <c r="D281" s="245" t="s">
        <v>74</v>
      </c>
      <c r="E281" s="314">
        <v>2</v>
      </c>
    </row>
    <row r="282" spans="1:8" s="211" customFormat="1" ht="18.95" customHeight="1" x14ac:dyDescent="0.25">
      <c r="A282" s="215"/>
      <c r="B282" s="216"/>
      <c r="C282" s="538"/>
      <c r="D282" s="245" t="s">
        <v>25</v>
      </c>
      <c r="E282" s="314">
        <v>15</v>
      </c>
    </row>
    <row r="283" spans="1:8" s="211" customFormat="1" ht="18.95" customHeight="1" x14ac:dyDescent="0.25">
      <c r="A283" s="215"/>
      <c r="B283" s="216"/>
      <c r="C283" s="538"/>
      <c r="D283" s="245" t="s">
        <v>19</v>
      </c>
      <c r="E283" s="314">
        <v>5</v>
      </c>
    </row>
    <row r="284" spans="1:8" s="211" customFormat="1" ht="18.95" customHeight="1" x14ac:dyDescent="0.25">
      <c r="A284" s="215"/>
      <c r="B284" s="216"/>
      <c r="C284" s="538"/>
      <c r="D284" s="245" t="s">
        <v>20</v>
      </c>
      <c r="E284" s="314">
        <v>1</v>
      </c>
    </row>
    <row r="285" spans="1:8" s="211" customFormat="1" ht="18.95" customHeight="1" x14ac:dyDescent="0.25">
      <c r="A285" s="215"/>
      <c r="B285" s="216"/>
      <c r="C285" s="538"/>
      <c r="D285" s="245" t="s">
        <v>16</v>
      </c>
      <c r="E285" s="314">
        <v>1</v>
      </c>
    </row>
    <row r="286" spans="1:8" s="211" customFormat="1" ht="18.95" customHeight="1" x14ac:dyDescent="0.25">
      <c r="A286" s="215"/>
      <c r="B286" s="216"/>
      <c r="C286" s="538"/>
      <c r="D286" s="245" t="s">
        <v>253</v>
      </c>
      <c r="E286" s="314">
        <v>1</v>
      </c>
    </row>
    <row r="287" spans="1:8" s="211" customFormat="1" ht="18.95" customHeight="1" x14ac:dyDescent="0.25">
      <c r="A287" s="215"/>
      <c r="B287" s="216"/>
      <c r="C287" s="538"/>
      <c r="D287" s="245" t="s">
        <v>210</v>
      </c>
      <c r="E287" s="314">
        <v>5</v>
      </c>
    </row>
    <row r="288" spans="1:8" s="211" customFormat="1" ht="18.95" customHeight="1" x14ac:dyDescent="0.25">
      <c r="A288" s="215"/>
      <c r="B288" s="216"/>
      <c r="C288" s="538"/>
      <c r="D288" s="245" t="s">
        <v>27</v>
      </c>
      <c r="E288" s="314">
        <v>10</v>
      </c>
    </row>
    <row r="289" spans="1:5" s="211" customFormat="1" ht="18.95" customHeight="1" x14ac:dyDescent="0.25">
      <c r="A289" s="215"/>
      <c r="B289" s="216"/>
      <c r="C289" s="538"/>
      <c r="D289" s="245" t="s">
        <v>250</v>
      </c>
      <c r="E289" s="314">
        <v>5</v>
      </c>
    </row>
    <row r="290" spans="1:5" s="211" customFormat="1" ht="18.95" customHeight="1" x14ac:dyDescent="0.25">
      <c r="A290" s="215"/>
      <c r="B290" s="216"/>
      <c r="C290" s="538"/>
      <c r="D290" s="245" t="s">
        <v>24</v>
      </c>
      <c r="E290" s="314">
        <v>6</v>
      </c>
    </row>
    <row r="291" spans="1:5" s="211" customFormat="1" ht="18.95" customHeight="1" x14ac:dyDescent="0.25">
      <c r="A291" s="215"/>
      <c r="B291" s="216"/>
      <c r="C291" s="539"/>
      <c r="D291" s="245" t="s">
        <v>388</v>
      </c>
      <c r="E291" s="314">
        <v>5</v>
      </c>
    </row>
    <row r="292" spans="1:5" s="211" customFormat="1" x14ac:dyDescent="0.25">
      <c r="A292" s="242"/>
      <c r="B292" s="221"/>
      <c r="C292" s="220">
        <v>1</v>
      </c>
      <c r="D292" s="220">
        <v>13</v>
      </c>
      <c r="E292" s="232">
        <f>SUM(E279:E291)</f>
        <v>58</v>
      </c>
    </row>
    <row r="293" spans="1:5" s="4" customFormat="1" x14ac:dyDescent="0.25">
      <c r="A293" s="491" t="s">
        <v>34</v>
      </c>
      <c r="B293" s="492"/>
      <c r="C293" s="492"/>
      <c r="D293" s="492"/>
      <c r="E293" s="493"/>
    </row>
    <row r="294" spans="1:5" s="4" customFormat="1" x14ac:dyDescent="0.25">
      <c r="A294" s="495">
        <v>7</v>
      </c>
      <c r="B294" s="114">
        <v>15</v>
      </c>
      <c r="C294" s="495" t="s">
        <v>479</v>
      </c>
      <c r="D294" s="3" t="s">
        <v>450</v>
      </c>
      <c r="E294" s="277">
        <v>23</v>
      </c>
    </row>
    <row r="295" spans="1:5" s="4" customFormat="1" x14ac:dyDescent="0.25">
      <c r="A295" s="495"/>
      <c r="B295" s="114"/>
      <c r="C295" s="495"/>
      <c r="D295" s="3" t="s">
        <v>289</v>
      </c>
      <c r="E295" s="277">
        <v>17</v>
      </c>
    </row>
    <row r="296" spans="1:5" s="4" customFormat="1" ht="31.5" x14ac:dyDescent="0.25">
      <c r="A296" s="495"/>
      <c r="B296" s="114"/>
      <c r="C296" s="495"/>
      <c r="D296" s="4" t="s">
        <v>361</v>
      </c>
      <c r="E296" s="277">
        <v>8</v>
      </c>
    </row>
    <row r="297" spans="1:5" s="4" customFormat="1" x14ac:dyDescent="0.25">
      <c r="A297" s="100"/>
      <c r="B297" s="114"/>
      <c r="C297" s="100"/>
      <c r="D297" s="3" t="s">
        <v>291</v>
      </c>
      <c r="E297" s="277">
        <v>19</v>
      </c>
    </row>
    <row r="298" spans="1:5" s="4" customFormat="1" ht="31.5" x14ac:dyDescent="0.25">
      <c r="A298" s="100"/>
      <c r="B298" s="114"/>
      <c r="C298" s="100"/>
      <c r="D298" s="3" t="s">
        <v>197</v>
      </c>
      <c r="E298" s="277">
        <v>18</v>
      </c>
    </row>
    <row r="299" spans="1:5" s="4" customFormat="1" x14ac:dyDescent="0.25">
      <c r="A299" s="100"/>
      <c r="B299" s="114"/>
      <c r="C299" s="100"/>
      <c r="D299" s="3" t="s">
        <v>85</v>
      </c>
      <c r="E299" s="277">
        <v>12</v>
      </c>
    </row>
    <row r="300" spans="1:5" s="4" customFormat="1" x14ac:dyDescent="0.25">
      <c r="A300" s="100"/>
      <c r="B300" s="114"/>
      <c r="C300" s="100"/>
      <c r="D300" s="3" t="s">
        <v>73</v>
      </c>
      <c r="E300" s="277">
        <v>4</v>
      </c>
    </row>
    <row r="301" spans="1:5" s="4" customFormat="1" ht="31.5" x14ac:dyDescent="0.25">
      <c r="A301" s="100"/>
      <c r="B301" s="114"/>
      <c r="C301" s="100"/>
      <c r="D301" s="44" t="s">
        <v>212</v>
      </c>
      <c r="E301" s="277">
        <v>4</v>
      </c>
    </row>
    <row r="302" spans="1:5" s="4" customFormat="1" ht="31.5" x14ac:dyDescent="0.25">
      <c r="A302" s="100"/>
      <c r="B302" s="114"/>
      <c r="C302" s="100"/>
      <c r="D302" s="3" t="s">
        <v>236</v>
      </c>
      <c r="E302" s="79">
        <v>3</v>
      </c>
    </row>
    <row r="303" spans="1:5" s="4" customFormat="1" x14ac:dyDescent="0.25">
      <c r="A303" s="50"/>
      <c r="B303" s="116"/>
      <c r="C303" s="27">
        <v>1</v>
      </c>
      <c r="D303" s="27">
        <v>9</v>
      </c>
      <c r="E303" s="84">
        <f>SUM(E294:E302)</f>
        <v>108</v>
      </c>
    </row>
    <row r="304" spans="1:5" s="4" customFormat="1" x14ac:dyDescent="0.25">
      <c r="A304" s="491" t="s">
        <v>38</v>
      </c>
      <c r="B304" s="492"/>
      <c r="C304" s="492"/>
      <c r="D304" s="492"/>
      <c r="E304" s="493"/>
    </row>
    <row r="305" spans="1:5" s="4" customFormat="1" x14ac:dyDescent="0.25">
      <c r="A305" s="100">
        <v>8</v>
      </c>
      <c r="B305" s="114">
        <v>18</v>
      </c>
      <c r="C305" s="100" t="s">
        <v>178</v>
      </c>
      <c r="D305" s="3" t="s">
        <v>178</v>
      </c>
      <c r="E305" s="277">
        <v>28</v>
      </c>
    </row>
    <row r="306" spans="1:5" s="4" customFormat="1" x14ac:dyDescent="0.25">
      <c r="A306" s="100"/>
      <c r="B306" s="114"/>
      <c r="C306" s="100"/>
      <c r="D306" s="3" t="s">
        <v>394</v>
      </c>
      <c r="E306" s="277">
        <v>23</v>
      </c>
    </row>
    <row r="307" spans="1:5" s="4" customFormat="1" x14ac:dyDescent="0.25">
      <c r="A307" s="100"/>
      <c r="B307" s="114"/>
      <c r="C307" s="100"/>
      <c r="D307" s="3" t="s">
        <v>395</v>
      </c>
      <c r="E307" s="277">
        <v>11</v>
      </c>
    </row>
    <row r="308" spans="1:5" s="4" customFormat="1" x14ac:dyDescent="0.25">
      <c r="A308" s="100"/>
      <c r="B308" s="114"/>
      <c r="C308" s="100"/>
      <c r="D308" s="3" t="s">
        <v>396</v>
      </c>
      <c r="E308" s="277">
        <v>4</v>
      </c>
    </row>
    <row r="309" spans="1:5" s="4" customFormat="1" x14ac:dyDescent="0.25">
      <c r="A309" s="100"/>
      <c r="B309" s="114"/>
      <c r="C309" s="100"/>
      <c r="D309" s="3" t="s">
        <v>368</v>
      </c>
      <c r="E309" s="277">
        <v>1</v>
      </c>
    </row>
    <row r="310" spans="1:5" s="4" customFormat="1" x14ac:dyDescent="0.25">
      <c r="A310" s="100"/>
      <c r="B310" s="114"/>
      <c r="C310" s="100"/>
      <c r="D310" s="3" t="s">
        <v>375</v>
      </c>
      <c r="E310" s="277">
        <v>19</v>
      </c>
    </row>
    <row r="311" spans="1:5" s="4" customFormat="1" x14ac:dyDescent="0.25">
      <c r="A311" s="100"/>
      <c r="B311" s="114"/>
      <c r="C311" s="100"/>
      <c r="D311" s="3" t="s">
        <v>397</v>
      </c>
      <c r="E311" s="277">
        <v>44</v>
      </c>
    </row>
    <row r="312" spans="1:5" s="4" customFormat="1" x14ac:dyDescent="0.25">
      <c r="A312" s="100"/>
      <c r="B312" s="114"/>
      <c r="C312" s="100"/>
      <c r="D312" s="3" t="s">
        <v>398</v>
      </c>
      <c r="E312" s="277">
        <v>2</v>
      </c>
    </row>
    <row r="313" spans="1:5" s="4" customFormat="1" x14ac:dyDescent="0.25">
      <c r="A313" s="100"/>
      <c r="B313" s="114"/>
      <c r="C313" s="100"/>
      <c r="D313" s="3" t="s">
        <v>399</v>
      </c>
      <c r="E313" s="277">
        <v>1</v>
      </c>
    </row>
    <row r="314" spans="1:5" s="4" customFormat="1" x14ac:dyDescent="0.25">
      <c r="A314" s="100"/>
      <c r="B314" s="114"/>
      <c r="C314" s="100"/>
      <c r="D314" s="3" t="s">
        <v>43</v>
      </c>
      <c r="E314" s="277">
        <v>9</v>
      </c>
    </row>
    <row r="315" spans="1:5" s="4" customFormat="1" x14ac:dyDescent="0.25">
      <c r="A315" s="100"/>
      <c r="B315" s="114"/>
      <c r="C315" s="100"/>
      <c r="D315" s="3" t="s">
        <v>376</v>
      </c>
      <c r="E315" s="277">
        <v>5</v>
      </c>
    </row>
    <row r="316" spans="1:5" s="4" customFormat="1" x14ac:dyDescent="0.25">
      <c r="A316" s="100"/>
      <c r="B316" s="114"/>
      <c r="C316" s="100"/>
      <c r="D316" s="3" t="s">
        <v>402</v>
      </c>
      <c r="E316" s="277">
        <v>2</v>
      </c>
    </row>
    <row r="317" spans="1:5" s="4" customFormat="1" x14ac:dyDescent="0.25">
      <c r="A317" s="50"/>
      <c r="B317" s="116"/>
      <c r="C317" s="27">
        <v>1</v>
      </c>
      <c r="D317" s="27">
        <v>1</v>
      </c>
      <c r="E317" s="84">
        <f>SUM(E305:E316)</f>
        <v>149</v>
      </c>
    </row>
    <row r="318" spans="1:5" s="4" customFormat="1" x14ac:dyDescent="0.25">
      <c r="A318" s="491" t="s">
        <v>411</v>
      </c>
      <c r="B318" s="492"/>
      <c r="C318" s="492"/>
      <c r="D318" s="492"/>
      <c r="E318" s="493"/>
    </row>
    <row r="319" spans="1:5" s="4" customFormat="1" x14ac:dyDescent="0.25">
      <c r="A319" s="494">
        <v>9</v>
      </c>
      <c r="B319" s="518">
        <v>19</v>
      </c>
      <c r="C319" s="494" t="s">
        <v>222</v>
      </c>
      <c r="D319" s="3" t="s">
        <v>203</v>
      </c>
      <c r="E319" s="277">
        <v>2</v>
      </c>
    </row>
    <row r="320" spans="1:5" s="4" customFormat="1" x14ac:dyDescent="0.25">
      <c r="A320" s="495"/>
      <c r="B320" s="514"/>
      <c r="C320" s="495"/>
      <c r="D320" s="3" t="s">
        <v>224</v>
      </c>
      <c r="E320" s="277">
        <v>2</v>
      </c>
    </row>
    <row r="321" spans="1:8" s="4" customFormat="1" x14ac:dyDescent="0.25">
      <c r="A321" s="495"/>
      <c r="B321" s="514"/>
      <c r="C321" s="495"/>
      <c r="D321" s="44" t="s">
        <v>103</v>
      </c>
      <c r="E321" s="277">
        <v>1</v>
      </c>
    </row>
    <row r="322" spans="1:8" s="4" customFormat="1" ht="31.5" x14ac:dyDescent="0.25">
      <c r="A322" s="495"/>
      <c r="B322" s="514"/>
      <c r="C322" s="495"/>
      <c r="D322" s="316" t="s">
        <v>809</v>
      </c>
      <c r="E322" s="320">
        <v>5</v>
      </c>
    </row>
    <row r="323" spans="1:8" s="4" customFormat="1" ht="31.5" x14ac:dyDescent="0.25">
      <c r="A323" s="495"/>
      <c r="B323" s="514"/>
      <c r="C323" s="495"/>
      <c r="D323" s="316" t="s">
        <v>810</v>
      </c>
      <c r="E323" s="320">
        <v>1</v>
      </c>
    </row>
    <row r="324" spans="1:8" s="4" customFormat="1" ht="31.5" x14ac:dyDescent="0.25">
      <c r="A324" s="496"/>
      <c r="B324" s="519"/>
      <c r="C324" s="496"/>
      <c r="D324" s="316" t="s">
        <v>811</v>
      </c>
      <c r="E324" s="320">
        <v>2</v>
      </c>
    </row>
    <row r="325" spans="1:8" s="4" customFormat="1" x14ac:dyDescent="0.25">
      <c r="A325" s="50"/>
      <c r="B325" s="116"/>
      <c r="C325" s="27">
        <v>1</v>
      </c>
      <c r="D325" s="27">
        <v>3</v>
      </c>
      <c r="E325" s="84">
        <f>SUM(E319:E324)</f>
        <v>13</v>
      </c>
    </row>
    <row r="326" spans="1:8" s="4" customFormat="1" ht="15.75" customHeight="1" x14ac:dyDescent="0.25">
      <c r="A326" s="491" t="s">
        <v>47</v>
      </c>
      <c r="B326" s="492"/>
      <c r="C326" s="492"/>
      <c r="D326" s="492"/>
      <c r="E326" s="493"/>
    </row>
    <row r="327" spans="1:8" s="4" customFormat="1" ht="16.5" customHeight="1" x14ac:dyDescent="0.25">
      <c r="A327" s="494">
        <v>10</v>
      </c>
      <c r="B327" s="597">
        <v>21</v>
      </c>
      <c r="C327" s="494" t="s">
        <v>471</v>
      </c>
      <c r="D327" s="246" t="s">
        <v>412</v>
      </c>
      <c r="E327" s="35">
        <v>58</v>
      </c>
    </row>
    <row r="328" spans="1:8" s="4" customFormat="1" ht="16.5" customHeight="1" x14ac:dyDescent="0.25">
      <c r="A328" s="495"/>
      <c r="B328" s="598"/>
      <c r="C328" s="495"/>
      <c r="D328" s="246" t="s">
        <v>462</v>
      </c>
      <c r="E328" s="35">
        <v>37</v>
      </c>
    </row>
    <row r="329" spans="1:8" s="4" customFormat="1" ht="16.5" customHeight="1" x14ac:dyDescent="0.25">
      <c r="A329" s="495"/>
      <c r="B329" s="598"/>
      <c r="C329" s="495"/>
      <c r="D329" s="246" t="s">
        <v>463</v>
      </c>
      <c r="E329" s="26">
        <v>1</v>
      </c>
    </row>
    <row r="330" spans="1:8" s="4" customFormat="1" ht="16.5" customHeight="1" x14ac:dyDescent="0.25">
      <c r="A330" s="495"/>
      <c r="B330" s="598"/>
      <c r="C330" s="495"/>
      <c r="D330" s="246" t="s">
        <v>464</v>
      </c>
      <c r="E330" s="277">
        <v>12</v>
      </c>
    </row>
    <row r="331" spans="1:8" s="4" customFormat="1" ht="16.5" customHeight="1" x14ac:dyDescent="0.25">
      <c r="A331" s="495"/>
      <c r="B331" s="598"/>
      <c r="C331" s="495"/>
      <c r="D331" s="247" t="s">
        <v>153</v>
      </c>
      <c r="E331" s="277">
        <v>8</v>
      </c>
    </row>
    <row r="332" spans="1:8" s="4" customFormat="1" ht="16.5" customHeight="1" x14ac:dyDescent="0.25">
      <c r="A332" s="495"/>
      <c r="B332" s="598"/>
      <c r="C332" s="495"/>
      <c r="D332" s="247" t="s">
        <v>163</v>
      </c>
      <c r="E332" s="277">
        <v>8</v>
      </c>
    </row>
    <row r="333" spans="1:8" s="4" customFormat="1" ht="16.5" customHeight="1" x14ac:dyDescent="0.25">
      <c r="A333" s="495"/>
      <c r="B333" s="598"/>
      <c r="C333" s="495"/>
      <c r="D333" s="248" t="s">
        <v>147</v>
      </c>
      <c r="E333" s="277">
        <v>3</v>
      </c>
      <c r="F333" s="6"/>
      <c r="G333" s="6"/>
      <c r="H333" s="6"/>
    </row>
    <row r="334" spans="1:8" s="4" customFormat="1" ht="16.5" customHeight="1" x14ac:dyDescent="0.25">
      <c r="A334" s="495"/>
      <c r="B334" s="598"/>
      <c r="C334" s="495"/>
      <c r="D334" s="248" t="s">
        <v>148</v>
      </c>
      <c r="E334" s="277">
        <v>1</v>
      </c>
      <c r="F334" s="6"/>
      <c r="G334" s="6"/>
      <c r="H334" s="6"/>
    </row>
    <row r="335" spans="1:8" s="4" customFormat="1" ht="16.5" customHeight="1" x14ac:dyDescent="0.25">
      <c r="A335" s="495"/>
      <c r="B335" s="598"/>
      <c r="C335" s="495"/>
      <c r="D335" s="248" t="s">
        <v>238</v>
      </c>
      <c r="E335" s="277">
        <v>2</v>
      </c>
    </row>
    <row r="336" spans="1:8" s="4" customFormat="1" ht="31.5" x14ac:dyDescent="0.25">
      <c r="A336" s="495"/>
      <c r="B336" s="598"/>
      <c r="C336" s="495"/>
      <c r="D336" s="318" t="s">
        <v>812</v>
      </c>
      <c r="E336" s="319">
        <v>3</v>
      </c>
    </row>
    <row r="337" spans="1:5" s="4" customFormat="1" ht="31.5" x14ac:dyDescent="0.25">
      <c r="A337" s="496"/>
      <c r="B337" s="622"/>
      <c r="C337" s="496"/>
      <c r="D337" s="318" t="s">
        <v>813</v>
      </c>
      <c r="E337" s="319">
        <v>4</v>
      </c>
    </row>
    <row r="338" spans="1:5" s="4" customFormat="1" x14ac:dyDescent="0.25">
      <c r="A338" s="50"/>
      <c r="B338" s="116"/>
      <c r="C338" s="27">
        <v>1</v>
      </c>
      <c r="D338" s="27">
        <v>11</v>
      </c>
      <c r="E338" s="84">
        <f>SUM(E327:E337)</f>
        <v>137</v>
      </c>
    </row>
    <row r="339" spans="1:5" s="4" customFormat="1" ht="19.5" customHeight="1" x14ac:dyDescent="0.25">
      <c r="A339" s="522" t="s">
        <v>50</v>
      </c>
      <c r="B339" s="522"/>
      <c r="C339" s="522"/>
      <c r="D339" s="522"/>
      <c r="E339" s="522"/>
    </row>
    <row r="340" spans="1:5" s="4" customFormat="1" ht="15.75" customHeight="1" x14ac:dyDescent="0.25">
      <c r="A340" s="494">
        <v>11</v>
      </c>
      <c r="B340" s="518">
        <v>24</v>
      </c>
      <c r="C340" s="494" t="s">
        <v>266</v>
      </c>
      <c r="D340" s="10" t="s">
        <v>161</v>
      </c>
      <c r="E340" s="82">
        <v>2</v>
      </c>
    </row>
    <row r="341" spans="1:5" s="4" customFormat="1" ht="31.5" x14ac:dyDescent="0.25">
      <c r="A341" s="495"/>
      <c r="B341" s="514"/>
      <c r="C341" s="495"/>
      <c r="D341" s="10" t="s">
        <v>257</v>
      </c>
      <c r="E341" s="82">
        <v>8</v>
      </c>
    </row>
    <row r="342" spans="1:5" s="4" customFormat="1" x14ac:dyDescent="0.25">
      <c r="A342" s="495"/>
      <c r="B342" s="514"/>
      <c r="C342" s="495"/>
      <c r="D342" s="47" t="s">
        <v>81</v>
      </c>
      <c r="E342" s="82">
        <v>1</v>
      </c>
    </row>
    <row r="343" spans="1:5" s="4" customFormat="1" x14ac:dyDescent="0.25">
      <c r="A343" s="495"/>
      <c r="B343" s="514"/>
      <c r="C343" s="495"/>
      <c r="D343" s="131" t="s">
        <v>82</v>
      </c>
      <c r="E343" s="146">
        <v>2</v>
      </c>
    </row>
    <row r="344" spans="1:5" s="4" customFormat="1" ht="31.5" x14ac:dyDescent="0.25">
      <c r="A344" s="495"/>
      <c r="B344" s="514"/>
      <c r="C344" s="495"/>
      <c r="D344" s="354" t="s">
        <v>572</v>
      </c>
      <c r="E344" s="309">
        <v>3</v>
      </c>
    </row>
    <row r="345" spans="1:5" s="4" customFormat="1" ht="31.5" x14ac:dyDescent="0.25">
      <c r="A345" s="495"/>
      <c r="B345" s="514"/>
      <c r="C345" s="495"/>
      <c r="D345" s="354" t="s">
        <v>573</v>
      </c>
      <c r="E345" s="309">
        <v>1</v>
      </c>
    </row>
    <row r="346" spans="1:5" s="4" customFormat="1" ht="31.5" x14ac:dyDescent="0.25">
      <c r="A346" s="495"/>
      <c r="B346" s="514"/>
      <c r="C346" s="495"/>
      <c r="D346" s="354" t="s">
        <v>574</v>
      </c>
      <c r="E346" s="309">
        <v>6</v>
      </c>
    </row>
    <row r="347" spans="1:5" s="4" customFormat="1" ht="31.5" x14ac:dyDescent="0.25">
      <c r="A347" s="495"/>
      <c r="B347" s="514"/>
      <c r="C347" s="495"/>
      <c r="D347" s="200" t="s">
        <v>575</v>
      </c>
      <c r="E347" s="309">
        <v>1</v>
      </c>
    </row>
    <row r="348" spans="1:5" s="4" customFormat="1" ht="31.5" x14ac:dyDescent="0.25">
      <c r="A348" s="495"/>
      <c r="B348" s="514"/>
      <c r="C348" s="495"/>
      <c r="D348" s="249" t="s">
        <v>576</v>
      </c>
      <c r="E348" s="277">
        <v>1</v>
      </c>
    </row>
    <row r="349" spans="1:5" s="4" customFormat="1" x14ac:dyDescent="0.25">
      <c r="A349" s="495"/>
      <c r="B349" s="514"/>
      <c r="C349" s="495"/>
      <c r="D349" s="358" t="s">
        <v>168</v>
      </c>
      <c r="E349" s="342">
        <v>7</v>
      </c>
    </row>
    <row r="350" spans="1:5" s="4" customFormat="1" x14ac:dyDescent="0.25">
      <c r="A350" s="496"/>
      <c r="B350" s="519"/>
      <c r="C350" s="496"/>
      <c r="D350" s="358" t="s">
        <v>154</v>
      </c>
      <c r="E350" s="342">
        <v>13</v>
      </c>
    </row>
    <row r="351" spans="1:5" s="4" customFormat="1" x14ac:dyDescent="0.25">
      <c r="A351" s="50"/>
      <c r="B351" s="116"/>
      <c r="C351" s="27">
        <v>1</v>
      </c>
      <c r="D351" s="27">
        <v>9</v>
      </c>
      <c r="E351" s="84">
        <f>SUM(E340:E350)</f>
        <v>45</v>
      </c>
    </row>
    <row r="352" spans="1:5" s="4" customFormat="1" x14ac:dyDescent="0.25">
      <c r="A352" s="530" t="s">
        <v>52</v>
      </c>
      <c r="B352" s="660"/>
      <c r="C352" s="660"/>
      <c r="D352" s="660"/>
      <c r="E352" s="661"/>
    </row>
    <row r="353" spans="1:5" s="4" customFormat="1" x14ac:dyDescent="0.25">
      <c r="A353" s="506">
        <v>12</v>
      </c>
      <c r="B353" s="597">
        <v>26</v>
      </c>
      <c r="C353" s="506" t="s">
        <v>303</v>
      </c>
      <c r="D353" s="137" t="s">
        <v>108</v>
      </c>
      <c r="E353" s="26">
        <v>6</v>
      </c>
    </row>
    <row r="354" spans="1:5" s="4" customFormat="1" x14ac:dyDescent="0.25">
      <c r="A354" s="507"/>
      <c r="B354" s="598"/>
      <c r="C354" s="507"/>
      <c r="D354" s="137" t="s">
        <v>109</v>
      </c>
      <c r="E354" s="26">
        <v>2</v>
      </c>
    </row>
    <row r="355" spans="1:5" s="4" customFormat="1" x14ac:dyDescent="0.25">
      <c r="A355" s="507"/>
      <c r="B355" s="598"/>
      <c r="C355" s="507"/>
      <c r="D355" s="137" t="s">
        <v>16</v>
      </c>
      <c r="E355" s="26">
        <v>2</v>
      </c>
    </row>
    <row r="356" spans="1:5" s="4" customFormat="1" x14ac:dyDescent="0.25">
      <c r="A356" s="507"/>
      <c r="B356" s="598"/>
      <c r="C356" s="507"/>
      <c r="D356" s="137" t="s">
        <v>112</v>
      </c>
      <c r="E356" s="26">
        <v>7</v>
      </c>
    </row>
    <row r="357" spans="1:5" s="4" customFormat="1" x14ac:dyDescent="0.25">
      <c r="A357" s="507"/>
      <c r="B357" s="598"/>
      <c r="C357" s="507"/>
      <c r="D357" s="137" t="s">
        <v>413</v>
      </c>
      <c r="E357" s="26">
        <v>7</v>
      </c>
    </row>
    <row r="358" spans="1:5" s="4" customFormat="1" x14ac:dyDescent="0.25">
      <c r="A358" s="533"/>
      <c r="B358" s="622"/>
      <c r="C358" s="533"/>
      <c r="D358" s="137" t="s">
        <v>303</v>
      </c>
      <c r="E358" s="26">
        <v>3</v>
      </c>
    </row>
    <row r="359" spans="1:5" s="4" customFormat="1" x14ac:dyDescent="0.25">
      <c r="A359" s="50"/>
      <c r="B359" s="116"/>
      <c r="C359" s="27">
        <v>1</v>
      </c>
      <c r="D359" s="27">
        <v>6</v>
      </c>
      <c r="E359" s="84">
        <v>27</v>
      </c>
    </row>
    <row r="360" spans="1:5" s="4" customFormat="1" ht="19.5" customHeight="1" x14ac:dyDescent="0.25">
      <c r="A360" s="522" t="s">
        <v>53</v>
      </c>
      <c r="B360" s="522"/>
      <c r="C360" s="522"/>
      <c r="D360" s="522"/>
      <c r="E360" s="522"/>
    </row>
    <row r="361" spans="1:5" s="4" customFormat="1" ht="15.75" customHeight="1" x14ac:dyDescent="0.25">
      <c r="A361" s="494">
        <v>13</v>
      </c>
      <c r="B361" s="101">
        <v>27</v>
      </c>
      <c r="C361" s="494" t="s">
        <v>258</v>
      </c>
      <c r="D361" s="47" t="s">
        <v>379</v>
      </c>
      <c r="E361" s="82">
        <v>20</v>
      </c>
    </row>
    <row r="362" spans="1:5" s="4" customFormat="1" ht="15.75" customHeight="1" x14ac:dyDescent="0.25">
      <c r="A362" s="495"/>
      <c r="B362" s="114"/>
      <c r="C362" s="495"/>
      <c r="D362" s="47" t="s">
        <v>380</v>
      </c>
      <c r="E362" s="82">
        <v>19</v>
      </c>
    </row>
    <row r="363" spans="1:5" s="4" customFormat="1" ht="15.75" customHeight="1" x14ac:dyDescent="0.25">
      <c r="A363" s="495"/>
      <c r="B363" s="114"/>
      <c r="C363" s="495"/>
      <c r="D363" s="47" t="s">
        <v>447</v>
      </c>
      <c r="E363" s="82">
        <v>18</v>
      </c>
    </row>
    <row r="364" spans="1:5" s="4" customFormat="1" x14ac:dyDescent="0.25">
      <c r="A364" s="495"/>
      <c r="B364" s="114"/>
      <c r="C364" s="495"/>
      <c r="D364" s="47" t="s">
        <v>448</v>
      </c>
      <c r="E364" s="82">
        <v>30</v>
      </c>
    </row>
    <row r="365" spans="1:5" s="4" customFormat="1" x14ac:dyDescent="0.25">
      <c r="A365" s="495"/>
      <c r="B365" s="514"/>
      <c r="C365" s="495"/>
      <c r="D365" s="47" t="s">
        <v>449</v>
      </c>
      <c r="E365" s="82">
        <v>6</v>
      </c>
    </row>
    <row r="366" spans="1:5" s="4" customFormat="1" x14ac:dyDescent="0.25">
      <c r="A366" s="495"/>
      <c r="B366" s="514"/>
      <c r="C366" s="495"/>
      <c r="D366" s="47" t="s">
        <v>115</v>
      </c>
      <c r="E366" s="82">
        <v>1</v>
      </c>
    </row>
    <row r="367" spans="1:5" s="4" customFormat="1" x14ac:dyDescent="0.25">
      <c r="A367" s="495"/>
      <c r="B367" s="514"/>
      <c r="C367" s="495"/>
      <c r="D367" s="47" t="s">
        <v>5</v>
      </c>
      <c r="E367" s="82">
        <v>1</v>
      </c>
    </row>
    <row r="368" spans="1:5" s="4" customFormat="1" x14ac:dyDescent="0.25">
      <c r="A368" s="495"/>
      <c r="B368" s="514"/>
      <c r="C368" s="495"/>
      <c r="D368" s="47" t="s">
        <v>117</v>
      </c>
      <c r="E368" s="82">
        <v>1</v>
      </c>
    </row>
    <row r="369" spans="1:10" s="4" customFormat="1" ht="18.75" customHeight="1" x14ac:dyDescent="0.25">
      <c r="A369" s="495"/>
      <c r="B369" s="514"/>
      <c r="C369" s="495"/>
      <c r="D369" s="37" t="s">
        <v>217</v>
      </c>
      <c r="E369" s="279">
        <v>2</v>
      </c>
    </row>
    <row r="370" spans="1:10" s="4" customFormat="1" x14ac:dyDescent="0.25">
      <c r="A370" s="50"/>
      <c r="B370" s="116"/>
      <c r="C370" s="27">
        <v>1</v>
      </c>
      <c r="D370" s="27">
        <v>9</v>
      </c>
      <c r="E370" s="84">
        <f>SUM(E361:E369)</f>
        <v>98</v>
      </c>
    </row>
    <row r="371" spans="1:10" s="7" customFormat="1" x14ac:dyDescent="0.25">
      <c r="A371" s="491" t="s">
        <v>54</v>
      </c>
      <c r="B371" s="492"/>
      <c r="C371" s="492"/>
      <c r="D371" s="492"/>
      <c r="E371" s="493"/>
    </row>
    <row r="372" spans="1:10" s="7" customFormat="1" x14ac:dyDescent="0.25">
      <c r="A372" s="494">
        <v>14</v>
      </c>
      <c r="B372" s="518">
        <v>32</v>
      </c>
      <c r="C372" s="494" t="s">
        <v>802</v>
      </c>
      <c r="D372" s="47" t="s">
        <v>785</v>
      </c>
      <c r="E372" s="46">
        <v>17</v>
      </c>
    </row>
    <row r="373" spans="1:10" s="7" customFormat="1" x14ac:dyDescent="0.25">
      <c r="A373" s="495"/>
      <c r="B373" s="514"/>
      <c r="C373" s="495"/>
      <c r="D373" s="47" t="s">
        <v>803</v>
      </c>
      <c r="E373" s="46">
        <v>16</v>
      </c>
    </row>
    <row r="374" spans="1:10" s="7" customFormat="1" x14ac:dyDescent="0.25">
      <c r="A374" s="495"/>
      <c r="B374" s="514"/>
      <c r="C374" s="495"/>
      <c r="D374" s="47" t="s">
        <v>790</v>
      </c>
      <c r="E374" s="46">
        <v>21</v>
      </c>
    </row>
    <row r="375" spans="1:10" s="7" customFormat="1" x14ac:dyDescent="0.25">
      <c r="A375" s="496"/>
      <c r="B375" s="519"/>
      <c r="C375" s="496"/>
      <c r="D375" s="47" t="s">
        <v>707</v>
      </c>
      <c r="E375" s="46">
        <v>17</v>
      </c>
    </row>
    <row r="376" spans="1:10" s="7" customFormat="1" x14ac:dyDescent="0.25">
      <c r="A376" s="50"/>
      <c r="B376" s="116"/>
      <c r="C376" s="27">
        <v>1</v>
      </c>
      <c r="D376" s="27">
        <v>4</v>
      </c>
      <c r="E376" s="27">
        <f>SUM(E372:E375)</f>
        <v>71</v>
      </c>
    </row>
    <row r="377" spans="1:10" s="4" customFormat="1" x14ac:dyDescent="0.25">
      <c r="A377" s="520">
        <v>15</v>
      </c>
      <c r="B377" s="515">
        <v>40</v>
      </c>
      <c r="C377" s="506" t="s">
        <v>762</v>
      </c>
      <c r="D377" s="47" t="s">
        <v>794</v>
      </c>
      <c r="E377" s="46">
        <v>18</v>
      </c>
    </row>
    <row r="378" spans="1:10" s="4" customFormat="1" x14ac:dyDescent="0.25">
      <c r="A378" s="521"/>
      <c r="B378" s="516"/>
      <c r="C378" s="507"/>
      <c r="D378" s="18" t="s">
        <v>726</v>
      </c>
      <c r="E378" s="43">
        <v>24</v>
      </c>
    </row>
    <row r="379" spans="1:10" s="4" customFormat="1" x14ac:dyDescent="0.25">
      <c r="A379" s="521"/>
      <c r="B379" s="516"/>
      <c r="C379" s="507"/>
      <c r="D379" s="18" t="s">
        <v>802</v>
      </c>
      <c r="E379" s="43">
        <v>23</v>
      </c>
    </row>
    <row r="380" spans="1:10" s="4" customFormat="1" x14ac:dyDescent="0.25">
      <c r="A380" s="521"/>
      <c r="B380" s="516"/>
      <c r="C380" s="507"/>
      <c r="D380" s="18" t="s">
        <v>761</v>
      </c>
      <c r="E380" s="43">
        <v>6</v>
      </c>
    </row>
    <row r="381" spans="1:10" s="7" customFormat="1" x14ac:dyDescent="0.25">
      <c r="A381" s="521"/>
      <c r="B381" s="516"/>
      <c r="C381" s="507"/>
      <c r="D381" s="47" t="s">
        <v>324</v>
      </c>
      <c r="E381" s="46">
        <v>15</v>
      </c>
    </row>
    <row r="382" spans="1:10" s="7" customFormat="1" x14ac:dyDescent="0.25">
      <c r="A382" s="521"/>
      <c r="B382" s="516"/>
      <c r="C382" s="507"/>
      <c r="D382" s="47" t="s">
        <v>314</v>
      </c>
      <c r="E382" s="46">
        <v>11</v>
      </c>
      <c r="F382" s="6"/>
      <c r="G382" s="6"/>
      <c r="H382" s="4"/>
      <c r="I382" s="4"/>
      <c r="J382" s="4"/>
    </row>
    <row r="383" spans="1:10" s="7" customFormat="1" ht="31.5" x14ac:dyDescent="0.25">
      <c r="A383" s="554"/>
      <c r="B383" s="517"/>
      <c r="C383" s="533"/>
      <c r="D383" s="47" t="s">
        <v>804</v>
      </c>
      <c r="E383" s="46">
        <v>4</v>
      </c>
      <c r="F383" s="6"/>
      <c r="G383" s="6"/>
      <c r="H383" s="4"/>
      <c r="I383" s="4"/>
      <c r="J383" s="4"/>
    </row>
    <row r="384" spans="1:10" s="4" customFormat="1" x14ac:dyDescent="0.25">
      <c r="A384" s="50"/>
      <c r="B384" s="116"/>
      <c r="C384" s="27">
        <v>1</v>
      </c>
      <c r="D384" s="27">
        <v>7</v>
      </c>
      <c r="E384" s="27">
        <f>SUM(E377:E383)</f>
        <v>101</v>
      </c>
    </row>
    <row r="385" spans="1:5" s="4" customFormat="1" x14ac:dyDescent="0.25">
      <c r="A385" s="100">
        <v>16</v>
      </c>
      <c r="B385" s="133">
        <v>35</v>
      </c>
      <c r="C385" s="130" t="s">
        <v>805</v>
      </c>
      <c r="D385" s="137" t="s">
        <v>701</v>
      </c>
      <c r="E385" s="388">
        <v>70</v>
      </c>
    </row>
    <row r="386" spans="1:5" s="4" customFormat="1" x14ac:dyDescent="0.25">
      <c r="A386" s="100"/>
      <c r="B386" s="134"/>
      <c r="C386" s="128"/>
      <c r="D386" s="18" t="s">
        <v>798</v>
      </c>
      <c r="E386" s="43">
        <v>35</v>
      </c>
    </row>
    <row r="387" spans="1:5" s="4" customFormat="1" x14ac:dyDescent="0.25">
      <c r="A387" s="100"/>
      <c r="B387" s="134"/>
      <c r="C387" s="128"/>
      <c r="D387" s="18" t="s">
        <v>799</v>
      </c>
      <c r="E387" s="43">
        <v>7</v>
      </c>
    </row>
    <row r="388" spans="1:5" s="4" customFormat="1" x14ac:dyDescent="0.25">
      <c r="A388" s="100"/>
      <c r="B388" s="134"/>
      <c r="C388" s="128"/>
      <c r="D388" s="18" t="s">
        <v>742</v>
      </c>
      <c r="E388" s="43">
        <v>57</v>
      </c>
    </row>
    <row r="389" spans="1:5" s="4" customFormat="1" x14ac:dyDescent="0.25">
      <c r="A389" s="50"/>
      <c r="B389" s="116"/>
      <c r="C389" s="27">
        <v>1</v>
      </c>
      <c r="D389" s="27">
        <v>4</v>
      </c>
      <c r="E389" s="27">
        <f>SUM(E385:E388)</f>
        <v>169</v>
      </c>
    </row>
    <row r="390" spans="1:5" s="4" customFormat="1" x14ac:dyDescent="0.25">
      <c r="A390" s="520">
        <v>17</v>
      </c>
      <c r="B390" s="515">
        <v>38</v>
      </c>
      <c r="C390" s="128" t="s">
        <v>743</v>
      </c>
      <c r="D390" s="7" t="s">
        <v>797</v>
      </c>
      <c r="E390" s="390">
        <v>31</v>
      </c>
    </row>
    <row r="391" spans="1:5" s="4" customFormat="1" ht="31.5" x14ac:dyDescent="0.25">
      <c r="A391" s="521"/>
      <c r="B391" s="516"/>
      <c r="C391" s="128"/>
      <c r="D391" s="18" t="s">
        <v>310</v>
      </c>
      <c r="E391" s="391">
        <v>11</v>
      </c>
    </row>
    <row r="392" spans="1:5" s="4" customFormat="1" x14ac:dyDescent="0.25">
      <c r="A392" s="521"/>
      <c r="B392" s="516"/>
      <c r="C392" s="128"/>
      <c r="D392" s="131" t="s">
        <v>805</v>
      </c>
      <c r="E392" s="391">
        <v>54</v>
      </c>
    </row>
    <row r="393" spans="1:5" s="4" customFormat="1" x14ac:dyDescent="0.25">
      <c r="A393" s="554"/>
      <c r="B393" s="517"/>
      <c r="C393" s="128"/>
      <c r="D393" s="137" t="s">
        <v>800</v>
      </c>
      <c r="E393" s="43">
        <v>3</v>
      </c>
    </row>
    <row r="394" spans="1:5" s="4" customFormat="1" x14ac:dyDescent="0.25">
      <c r="A394" s="50"/>
      <c r="B394" s="116"/>
      <c r="C394" s="27">
        <v>1</v>
      </c>
      <c r="D394" s="27">
        <v>4</v>
      </c>
      <c r="E394" s="27">
        <f>SUM(E390:E393)</f>
        <v>99</v>
      </c>
    </row>
    <row r="395" spans="1:5" s="4" customFormat="1" x14ac:dyDescent="0.25">
      <c r="A395" s="128">
        <v>18</v>
      </c>
      <c r="B395" s="133">
        <v>30</v>
      </c>
      <c r="C395" s="130" t="s">
        <v>769</v>
      </c>
      <c r="D395" s="7" t="s">
        <v>774</v>
      </c>
      <c r="E395" s="43">
        <v>11</v>
      </c>
    </row>
    <row r="396" spans="1:5" s="4" customFormat="1" x14ac:dyDescent="0.25">
      <c r="A396" s="128"/>
      <c r="B396" s="134"/>
      <c r="C396" s="128"/>
      <c r="D396" s="18" t="s">
        <v>714</v>
      </c>
      <c r="E396" s="43">
        <v>5</v>
      </c>
    </row>
    <row r="397" spans="1:5" s="4" customFormat="1" x14ac:dyDescent="0.25">
      <c r="A397" s="128"/>
      <c r="B397" s="134"/>
      <c r="C397" s="128"/>
      <c r="D397" s="131" t="s">
        <v>771</v>
      </c>
      <c r="E397" s="387">
        <v>75</v>
      </c>
    </row>
    <row r="398" spans="1:5" s="4" customFormat="1" x14ac:dyDescent="0.25">
      <c r="A398" s="128"/>
      <c r="B398" s="134"/>
      <c r="C398" s="128"/>
      <c r="D398" s="169" t="s">
        <v>773</v>
      </c>
      <c r="E398" s="388">
        <v>24</v>
      </c>
    </row>
    <row r="399" spans="1:5" s="4" customFormat="1" x14ac:dyDescent="0.25">
      <c r="A399" s="128"/>
      <c r="B399" s="134"/>
      <c r="C399" s="128"/>
      <c r="D399" s="18" t="s">
        <v>775</v>
      </c>
      <c r="E399" s="43">
        <v>22</v>
      </c>
    </row>
    <row r="400" spans="1:5" s="4" customFormat="1" x14ac:dyDescent="0.25">
      <c r="A400" s="128"/>
      <c r="B400" s="134"/>
      <c r="C400" s="128"/>
      <c r="D400" s="18" t="s">
        <v>776</v>
      </c>
      <c r="E400" s="43">
        <v>8</v>
      </c>
    </row>
    <row r="401" spans="1:5" s="4" customFormat="1" x14ac:dyDescent="0.25">
      <c r="A401" s="50"/>
      <c r="B401" s="116"/>
      <c r="C401" s="27">
        <v>1</v>
      </c>
      <c r="D401" s="27">
        <v>6</v>
      </c>
      <c r="E401" s="27">
        <f>SUM(E395:E400)</f>
        <v>145</v>
      </c>
    </row>
    <row r="402" spans="1:5" s="4" customFormat="1" x14ac:dyDescent="0.25">
      <c r="A402" s="100">
        <v>19</v>
      </c>
      <c r="B402" s="133">
        <v>36</v>
      </c>
      <c r="C402" s="130" t="s">
        <v>773</v>
      </c>
      <c r="D402" s="137" t="s">
        <v>770</v>
      </c>
      <c r="E402" s="43">
        <v>52</v>
      </c>
    </row>
    <row r="403" spans="1:5" s="4" customFormat="1" x14ac:dyDescent="0.25">
      <c r="A403" s="100"/>
      <c r="B403" s="134"/>
      <c r="C403" s="128"/>
      <c r="D403" s="4" t="s">
        <v>715</v>
      </c>
      <c r="E403" s="29">
        <v>70</v>
      </c>
    </row>
    <row r="404" spans="1:5" s="4" customFormat="1" x14ac:dyDescent="0.25">
      <c r="A404" s="100"/>
      <c r="B404" s="134"/>
      <c r="C404" s="128"/>
      <c r="D404" s="131" t="s">
        <v>772</v>
      </c>
      <c r="E404" s="387">
        <v>5</v>
      </c>
    </row>
    <row r="405" spans="1:5" s="4" customFormat="1" x14ac:dyDescent="0.25">
      <c r="A405" s="100"/>
      <c r="B405" s="134"/>
      <c r="C405" s="128"/>
      <c r="D405" s="169" t="s">
        <v>777</v>
      </c>
      <c r="E405" s="43">
        <v>36</v>
      </c>
    </row>
    <row r="406" spans="1:5" s="4" customFormat="1" x14ac:dyDescent="0.25">
      <c r="A406" s="50"/>
      <c r="B406" s="116"/>
      <c r="C406" s="27">
        <v>1</v>
      </c>
      <c r="D406" s="27">
        <v>4</v>
      </c>
      <c r="E406" s="27">
        <f>SUM(E402:E405)</f>
        <v>163</v>
      </c>
    </row>
    <row r="407" spans="1:5" s="4" customFormat="1" x14ac:dyDescent="0.25">
      <c r="A407" s="128">
        <v>20</v>
      </c>
      <c r="B407" s="133">
        <v>28</v>
      </c>
      <c r="C407" s="506" t="s">
        <v>778</v>
      </c>
      <c r="D407" s="132" t="s">
        <v>768</v>
      </c>
      <c r="E407" s="46">
        <v>20</v>
      </c>
    </row>
    <row r="408" spans="1:5" s="4" customFormat="1" x14ac:dyDescent="0.25">
      <c r="A408" s="128"/>
      <c r="B408" s="134"/>
      <c r="C408" s="507"/>
      <c r="D408" s="38" t="s">
        <v>524</v>
      </c>
      <c r="E408" s="29">
        <v>8</v>
      </c>
    </row>
    <row r="409" spans="1:5" s="4" customFormat="1" x14ac:dyDescent="0.25">
      <c r="A409" s="128"/>
      <c r="B409" s="134"/>
      <c r="C409" s="507"/>
      <c r="D409" s="18" t="s">
        <v>516</v>
      </c>
      <c r="E409" s="25">
        <v>74</v>
      </c>
    </row>
    <row r="410" spans="1:5" s="4" customFormat="1" x14ac:dyDescent="0.25">
      <c r="A410" s="50"/>
      <c r="B410" s="116"/>
      <c r="C410" s="360">
        <v>1</v>
      </c>
      <c r="D410" s="27">
        <v>3</v>
      </c>
      <c r="E410" s="27">
        <f>SUM(E407:E409)</f>
        <v>102</v>
      </c>
    </row>
    <row r="411" spans="1:5" s="4" customFormat="1" x14ac:dyDescent="0.25">
      <c r="A411" s="100">
        <v>21</v>
      </c>
      <c r="B411" s="133">
        <v>37</v>
      </c>
      <c r="C411" s="520" t="s">
        <v>806</v>
      </c>
      <c r="D411" s="38" t="s">
        <v>308</v>
      </c>
      <c r="E411" s="29">
        <v>6</v>
      </c>
    </row>
    <row r="412" spans="1:5" s="4" customFormat="1" x14ac:dyDescent="0.25">
      <c r="A412" s="100"/>
      <c r="B412" s="134"/>
      <c r="C412" s="521"/>
      <c r="D412" s="38" t="s">
        <v>807</v>
      </c>
      <c r="E412" s="29">
        <v>12</v>
      </c>
    </row>
    <row r="413" spans="1:5" s="4" customFormat="1" x14ac:dyDescent="0.25">
      <c r="A413" s="100"/>
      <c r="B413" s="134"/>
      <c r="C413" s="521"/>
      <c r="D413" s="137" t="s">
        <v>721</v>
      </c>
      <c r="E413" s="25">
        <v>5</v>
      </c>
    </row>
    <row r="414" spans="1:5" s="4" customFormat="1" x14ac:dyDescent="0.25">
      <c r="A414" s="100"/>
      <c r="B414" s="134"/>
      <c r="C414" s="521"/>
      <c r="D414" s="169" t="s">
        <v>518</v>
      </c>
      <c r="E414" s="25">
        <v>17</v>
      </c>
    </row>
    <row r="415" spans="1:5" s="4" customFormat="1" x14ac:dyDescent="0.25">
      <c r="A415" s="100"/>
      <c r="B415" s="134"/>
      <c r="C415" s="521"/>
      <c r="D415" s="18" t="s">
        <v>780</v>
      </c>
      <c r="E415" s="25">
        <v>3</v>
      </c>
    </row>
    <row r="416" spans="1:5" s="4" customFormat="1" x14ac:dyDescent="0.25">
      <c r="A416" s="100"/>
      <c r="B416" s="134"/>
      <c r="C416" s="521"/>
      <c r="D416" s="18" t="s">
        <v>779</v>
      </c>
      <c r="E416" s="389">
        <v>40</v>
      </c>
    </row>
    <row r="417" spans="1:7" s="4" customFormat="1" x14ac:dyDescent="0.25">
      <c r="A417" s="100"/>
      <c r="B417" s="134"/>
      <c r="C417" s="521"/>
      <c r="D417" s="18" t="s">
        <v>782</v>
      </c>
      <c r="E417" s="25">
        <v>10</v>
      </c>
    </row>
    <row r="418" spans="1:7" s="4" customFormat="1" x14ac:dyDescent="0.25">
      <c r="A418" s="50"/>
      <c r="B418" s="116"/>
      <c r="C418" s="27">
        <v>1</v>
      </c>
      <c r="D418" s="27">
        <v>7</v>
      </c>
      <c r="E418" s="27">
        <f>SUM(E411:E417)</f>
        <v>93</v>
      </c>
    </row>
    <row r="419" spans="1:7" s="49" customFormat="1" ht="15.75" customHeight="1" x14ac:dyDescent="0.25">
      <c r="A419" s="556" t="s">
        <v>121</v>
      </c>
      <c r="B419" s="556"/>
      <c r="C419" s="299">
        <f>C418+C410+C406+C401+C394+C389+C384+C376</f>
        <v>8</v>
      </c>
      <c r="D419" s="299">
        <f>D418+D410+D406+D401+D394+D389+D384+D376</f>
        <v>39</v>
      </c>
      <c r="E419" s="299">
        <f>E418+E410+E406+E401+E394+E389+E384+E376</f>
        <v>943</v>
      </c>
      <c r="F419" s="442">
        <f>E419-G419</f>
        <v>-1</v>
      </c>
      <c r="G419" s="49">
        <v>944</v>
      </c>
    </row>
    <row r="420" spans="1:7" s="49" customFormat="1" x14ac:dyDescent="0.25">
      <c r="A420" s="657" t="s">
        <v>122</v>
      </c>
      <c r="B420" s="658"/>
      <c r="C420" s="86">
        <f>C419+C370+C359+C351+C338+C325+C317+C303+C292+C277+C273+C268+C263+C260</f>
        <v>21</v>
      </c>
      <c r="D420" s="86">
        <f>D419+D370+D359+D351+D338+D325+D317+D303+D292+D277+D273+D268+D263+D260</f>
        <v>119</v>
      </c>
      <c r="E420" s="86">
        <f>E419+E370+E359+E351+E338+E325+E317+E303+E292+E277+E273+E268+E263+E260</f>
        <v>1786</v>
      </c>
      <c r="F420" s="442">
        <f>E420-G420</f>
        <v>-1</v>
      </c>
      <c r="G420" s="173">
        <v>1787</v>
      </c>
    </row>
  </sheetData>
  <sortState ref="D524:E534">
    <sortCondition ref="D524"/>
  </sortState>
  <mergeCells count="144">
    <mergeCell ref="A372:A375"/>
    <mergeCell ref="C372:C375"/>
    <mergeCell ref="B377:B383"/>
    <mergeCell ref="C377:C383"/>
    <mergeCell ref="A377:A383"/>
    <mergeCell ref="B390:B393"/>
    <mergeCell ref="A390:A393"/>
    <mergeCell ref="A371:E371"/>
    <mergeCell ref="C407:C409"/>
    <mergeCell ref="C411:C417"/>
    <mergeCell ref="B86:B94"/>
    <mergeCell ref="C224:C229"/>
    <mergeCell ref="B224:B229"/>
    <mergeCell ref="A224:A229"/>
    <mergeCell ref="B237:B239"/>
    <mergeCell ref="A237:A239"/>
    <mergeCell ref="B319:B324"/>
    <mergeCell ref="A319:A324"/>
    <mergeCell ref="C319:C324"/>
    <mergeCell ref="B327:B337"/>
    <mergeCell ref="A327:A337"/>
    <mergeCell ref="C327:C337"/>
    <mergeCell ref="A340:A350"/>
    <mergeCell ref="C340:C350"/>
    <mergeCell ref="B340:B350"/>
    <mergeCell ref="A353:A358"/>
    <mergeCell ref="B353:B358"/>
    <mergeCell ref="C353:C358"/>
    <mergeCell ref="B372:B375"/>
    <mergeCell ref="B117:B118"/>
    <mergeCell ref="A121:E121"/>
    <mergeCell ref="C122:C130"/>
    <mergeCell ref="A132:E132"/>
    <mergeCell ref="D1:E1"/>
    <mergeCell ref="A2:E2"/>
    <mergeCell ref="A420:B420"/>
    <mergeCell ref="A249:E249"/>
    <mergeCell ref="A96:E96"/>
    <mergeCell ref="A261:E261"/>
    <mergeCell ref="A352:E352"/>
    <mergeCell ref="A4:E4"/>
    <mergeCell ref="A5:A11"/>
    <mergeCell ref="A79:E79"/>
    <mergeCell ref="A80:A83"/>
    <mergeCell ref="C80:C83"/>
    <mergeCell ref="A31:E31"/>
    <mergeCell ref="A32:A35"/>
    <mergeCell ref="C32:C35"/>
    <mergeCell ref="A274:E274"/>
    <mergeCell ref="A275:A276"/>
    <mergeCell ref="C275:C276"/>
    <mergeCell ref="C38:C40"/>
    <mergeCell ref="A38:A40"/>
    <mergeCell ref="A19:E19"/>
    <mergeCell ref="A20:A26"/>
    <mergeCell ref="C20:C26"/>
    <mergeCell ref="A264:E264"/>
    <mergeCell ref="B5:B11"/>
    <mergeCell ref="C5:C11"/>
    <mergeCell ref="A250:E250"/>
    <mergeCell ref="A251:A252"/>
    <mergeCell ref="C251:C252"/>
    <mergeCell ref="A13:E13"/>
    <mergeCell ref="A14:A17"/>
    <mergeCell ref="C14:C17"/>
    <mergeCell ref="A37:E37"/>
    <mergeCell ref="A42:E42"/>
    <mergeCell ref="A43:A52"/>
    <mergeCell ref="C43:C52"/>
    <mergeCell ref="A54:A56"/>
    <mergeCell ref="C54:C56"/>
    <mergeCell ref="A58:A61"/>
    <mergeCell ref="C58:C61"/>
    <mergeCell ref="A64:E64"/>
    <mergeCell ref="C65:C67"/>
    <mergeCell ref="A190:E190"/>
    <mergeCell ref="C202:C206"/>
    <mergeCell ref="C208:C210"/>
    <mergeCell ref="C212:C214"/>
    <mergeCell ref="A216:A219"/>
    <mergeCell ref="A69:E69"/>
    <mergeCell ref="A70:A77"/>
    <mergeCell ref="B70:B77"/>
    <mergeCell ref="C70:C77"/>
    <mergeCell ref="A269:E269"/>
    <mergeCell ref="A270:A272"/>
    <mergeCell ref="C270:C272"/>
    <mergeCell ref="A85:E85"/>
    <mergeCell ref="A86:A91"/>
    <mergeCell ref="C86:C91"/>
    <mergeCell ref="A92:A94"/>
    <mergeCell ref="C92:C94"/>
    <mergeCell ref="A265:A267"/>
    <mergeCell ref="C265:C267"/>
    <mergeCell ref="B216:B219"/>
    <mergeCell ref="C216:C219"/>
    <mergeCell ref="A241:E241"/>
    <mergeCell ref="A248:B248"/>
    <mergeCell ref="A97:A99"/>
    <mergeCell ref="C97:C99"/>
    <mergeCell ref="A101:E101"/>
    <mergeCell ref="A102:A110"/>
    <mergeCell ref="C102:C110"/>
    <mergeCell ref="A112:E112"/>
    <mergeCell ref="A113:A118"/>
    <mergeCell ref="C159:C165"/>
    <mergeCell ref="D162:D163"/>
    <mergeCell ref="E162:E163"/>
    <mergeCell ref="A304:E304"/>
    <mergeCell ref="A318:E318"/>
    <mergeCell ref="A133:A136"/>
    <mergeCell ref="C133:C136"/>
    <mergeCell ref="A138:A147"/>
    <mergeCell ref="C138:C147"/>
    <mergeCell ref="A294:A296"/>
    <mergeCell ref="C294:C296"/>
    <mergeCell ref="A293:E293"/>
    <mergeCell ref="A278:E278"/>
    <mergeCell ref="A279:A280"/>
    <mergeCell ref="C279:C291"/>
    <mergeCell ref="A419:B419"/>
    <mergeCell ref="A360:E360"/>
    <mergeCell ref="A361:A369"/>
    <mergeCell ref="C361:C369"/>
    <mergeCell ref="B365:B369"/>
    <mergeCell ref="A28:E28"/>
    <mergeCell ref="A171:E171"/>
    <mergeCell ref="A172:A179"/>
    <mergeCell ref="C172:C179"/>
    <mergeCell ref="A181:E181"/>
    <mergeCell ref="A182:A188"/>
    <mergeCell ref="B182:B188"/>
    <mergeCell ref="C182:C188"/>
    <mergeCell ref="A339:E339"/>
    <mergeCell ref="A167:E167"/>
    <mergeCell ref="A168:A169"/>
    <mergeCell ref="C168:C169"/>
    <mergeCell ref="A245:B245"/>
    <mergeCell ref="A326:E326"/>
    <mergeCell ref="A150:E150"/>
    <mergeCell ref="A151:A154"/>
    <mergeCell ref="C151:C156"/>
    <mergeCell ref="A158:E158"/>
    <mergeCell ref="A159:A16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verticalDpi="180" r:id="rId1"/>
  <headerFooter differentFirst="1">
    <oddHeader>&amp;C1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461"/>
  <sheetViews>
    <sheetView view="pageBreakPreview" zoomScale="85" zoomScaleSheetLayoutView="85" workbookViewId="0">
      <pane ySplit="3" topLeftCell="A345" activePane="bottomLeft" state="frozen"/>
      <selection activeCell="C99" sqref="C99"/>
      <selection pane="bottomLeft" activeCell="C313" sqref="C313"/>
    </sheetView>
  </sheetViews>
  <sheetFormatPr defaultColWidth="9.140625" defaultRowHeight="15.75" x14ac:dyDescent="0.25"/>
  <cols>
    <col min="1" max="1" width="6.28515625" style="2" customWidth="1"/>
    <col min="2" max="2" width="8.140625" style="13" customWidth="1"/>
    <col min="3" max="3" width="37.5703125" style="1" customWidth="1"/>
    <col min="4" max="4" width="43.7109375" style="1" customWidth="1"/>
    <col min="5" max="5" width="14.28515625" style="79" customWidth="1"/>
    <col min="6" max="6" width="24" style="1" customWidth="1"/>
    <col min="7" max="8" width="9.42578125" style="1" customWidth="1"/>
    <col min="9" max="16384" width="9.140625" style="1"/>
  </cols>
  <sheetData>
    <row r="1" spans="1:8" s="4" customFormat="1" ht="66.75" customHeight="1" x14ac:dyDescent="0.25">
      <c r="A1" s="8"/>
      <c r="B1" s="16"/>
      <c r="D1" s="616" t="s">
        <v>953</v>
      </c>
      <c r="E1" s="617"/>
    </row>
    <row r="2" spans="1:8" s="4" customFormat="1" ht="32.25" customHeight="1" x14ac:dyDescent="0.25">
      <c r="A2" s="544" t="s">
        <v>559</v>
      </c>
      <c r="B2" s="544"/>
      <c r="C2" s="544"/>
      <c r="D2" s="544"/>
      <c r="E2" s="544"/>
    </row>
    <row r="3" spans="1:8" ht="31.5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22" t="s">
        <v>0</v>
      </c>
      <c r="B4" s="522"/>
      <c r="C4" s="522"/>
      <c r="D4" s="522"/>
      <c r="E4" s="522"/>
    </row>
    <row r="5" spans="1:8" s="4" customFormat="1" ht="15.75" customHeight="1" x14ac:dyDescent="0.25">
      <c r="A5" s="495">
        <v>1</v>
      </c>
      <c r="B5" s="518">
        <v>1</v>
      </c>
      <c r="C5" s="640" t="s">
        <v>305</v>
      </c>
      <c r="D5" s="12" t="s">
        <v>1</v>
      </c>
      <c r="E5" s="35">
        <v>7</v>
      </c>
    </row>
    <row r="6" spans="1:8" s="4" customFormat="1" x14ac:dyDescent="0.25">
      <c r="A6" s="495"/>
      <c r="B6" s="514"/>
      <c r="C6" s="641"/>
      <c r="D6" s="12" t="s">
        <v>123</v>
      </c>
      <c r="E6" s="35">
        <v>1</v>
      </c>
    </row>
    <row r="7" spans="1:8" s="4" customFormat="1" x14ac:dyDescent="0.25">
      <c r="A7" s="495"/>
      <c r="B7" s="514"/>
      <c r="C7" s="690"/>
      <c r="D7" s="12" t="s">
        <v>57</v>
      </c>
      <c r="E7" s="35">
        <v>1</v>
      </c>
    </row>
    <row r="8" spans="1:8" s="4" customFormat="1" x14ac:dyDescent="0.25">
      <c r="A8" s="50"/>
      <c r="B8" s="15"/>
      <c r="C8" s="27">
        <v>1</v>
      </c>
      <c r="D8" s="27">
        <v>3</v>
      </c>
      <c r="E8" s="84">
        <f>SUM(E5:E7)</f>
        <v>9</v>
      </c>
      <c r="F8" s="6"/>
      <c r="G8" s="6"/>
      <c r="H8" s="6"/>
    </row>
    <row r="9" spans="1:8" s="4" customFormat="1" ht="15.75" hidden="1" customHeight="1" x14ac:dyDescent="0.25">
      <c r="A9" s="491" t="s">
        <v>4</v>
      </c>
      <c r="B9" s="492"/>
      <c r="C9" s="492"/>
      <c r="D9" s="492"/>
      <c r="E9" s="493"/>
    </row>
    <row r="10" spans="1:8" s="4" customFormat="1" ht="31.5" hidden="1" x14ac:dyDescent="0.25">
      <c r="A10" s="138">
        <v>2</v>
      </c>
      <c r="B10" s="101">
        <v>3</v>
      </c>
      <c r="C10" s="141" t="s">
        <v>483</v>
      </c>
      <c r="D10" s="148" t="s">
        <v>130</v>
      </c>
      <c r="E10" s="35">
        <v>5</v>
      </c>
    </row>
    <row r="11" spans="1:8" s="4" customFormat="1" hidden="1" x14ac:dyDescent="0.25">
      <c r="A11" s="27"/>
      <c r="B11" s="15"/>
      <c r="C11" s="27">
        <v>1</v>
      </c>
      <c r="D11" s="27">
        <v>1</v>
      </c>
      <c r="E11" s="84">
        <f>SUM(E10:E10)</f>
        <v>5</v>
      </c>
      <c r="F11" s="6"/>
      <c r="G11" s="6"/>
      <c r="H11" s="6"/>
    </row>
    <row r="12" spans="1:8" s="4" customFormat="1" hidden="1" x14ac:dyDescent="0.25">
      <c r="A12" s="491" t="s">
        <v>6</v>
      </c>
      <c r="B12" s="492"/>
      <c r="C12" s="492"/>
      <c r="D12" s="492"/>
      <c r="E12" s="493"/>
    </row>
    <row r="13" spans="1:8" s="4" customFormat="1" ht="18.75" hidden="1" customHeight="1" x14ac:dyDescent="0.25">
      <c r="A13" s="494">
        <v>3</v>
      </c>
      <c r="B13" s="101">
        <v>5</v>
      </c>
      <c r="C13" s="636" t="s">
        <v>7</v>
      </c>
      <c r="D13" s="36" t="s">
        <v>173</v>
      </c>
      <c r="E13" s="26">
        <v>5</v>
      </c>
    </row>
    <row r="14" spans="1:8" s="4" customFormat="1" hidden="1" x14ac:dyDescent="0.25">
      <c r="A14" s="495"/>
      <c r="B14" s="114"/>
      <c r="C14" s="634"/>
      <c r="D14" s="36" t="s">
        <v>90</v>
      </c>
      <c r="E14" s="26">
        <v>1</v>
      </c>
    </row>
    <row r="15" spans="1:8" s="4" customFormat="1" hidden="1" x14ac:dyDescent="0.25">
      <c r="A15" s="27"/>
      <c r="B15" s="15"/>
      <c r="C15" s="27">
        <v>1</v>
      </c>
      <c r="D15" s="27">
        <v>2</v>
      </c>
      <c r="E15" s="84">
        <f>SUM(E13:E14)</f>
        <v>6</v>
      </c>
      <c r="F15" s="6"/>
      <c r="G15" s="6"/>
      <c r="H15" s="6"/>
    </row>
    <row r="16" spans="1:8" s="4" customFormat="1" hidden="1" x14ac:dyDescent="0.25">
      <c r="A16" s="491" t="s">
        <v>9</v>
      </c>
      <c r="B16" s="492"/>
      <c r="C16" s="492"/>
      <c r="D16" s="492"/>
      <c r="E16" s="493"/>
    </row>
    <row r="17" spans="1:8" s="4" customFormat="1" hidden="1" x14ac:dyDescent="0.25">
      <c r="A17" s="138">
        <v>4</v>
      </c>
      <c r="B17" s="114">
        <v>7</v>
      </c>
      <c r="C17" s="132" t="s">
        <v>92</v>
      </c>
      <c r="D17" s="36" t="s">
        <v>149</v>
      </c>
      <c r="E17" s="26">
        <v>1</v>
      </c>
    </row>
    <row r="18" spans="1:8" s="4" customFormat="1" hidden="1" x14ac:dyDescent="0.25">
      <c r="A18" s="27"/>
      <c r="B18" s="15"/>
      <c r="C18" s="27">
        <v>1</v>
      </c>
      <c r="D18" s="27">
        <v>1</v>
      </c>
      <c r="E18" s="84">
        <f>SUM(E17:E17)</f>
        <v>1</v>
      </c>
      <c r="F18" s="6"/>
      <c r="G18" s="6"/>
      <c r="H18" s="6"/>
    </row>
    <row r="19" spans="1:8" s="4" customFormat="1" hidden="1" x14ac:dyDescent="0.25">
      <c r="A19" s="491" t="s">
        <v>10</v>
      </c>
      <c r="B19" s="492"/>
      <c r="C19" s="492"/>
      <c r="D19" s="492"/>
      <c r="E19" s="493"/>
    </row>
    <row r="20" spans="1:8" s="4" customFormat="1" hidden="1" x14ac:dyDescent="0.25">
      <c r="A20" s="138">
        <v>5</v>
      </c>
      <c r="B20" s="101">
        <v>7</v>
      </c>
      <c r="C20" s="141" t="s">
        <v>11</v>
      </c>
      <c r="D20" s="137" t="s">
        <v>131</v>
      </c>
      <c r="E20" s="26">
        <v>28</v>
      </c>
    </row>
    <row r="21" spans="1:8" s="90" customFormat="1" hidden="1" x14ac:dyDescent="0.25">
      <c r="A21" s="27"/>
      <c r="B21" s="15"/>
      <c r="C21" s="27">
        <v>1</v>
      </c>
      <c r="D21" s="27">
        <v>1</v>
      </c>
      <c r="E21" s="84">
        <f>SUM(E20:E20)</f>
        <v>28</v>
      </c>
      <c r="F21" s="89"/>
      <c r="G21" s="89"/>
      <c r="H21" s="89"/>
    </row>
    <row r="22" spans="1:8" s="4" customFormat="1" hidden="1" x14ac:dyDescent="0.25">
      <c r="A22" s="491" t="s">
        <v>13</v>
      </c>
      <c r="B22" s="492"/>
      <c r="C22" s="492"/>
      <c r="D22" s="492"/>
      <c r="E22" s="493"/>
    </row>
    <row r="23" spans="1:8" s="7" customFormat="1" ht="18" hidden="1" customHeight="1" x14ac:dyDescent="0.25">
      <c r="A23" s="494">
        <v>6</v>
      </c>
      <c r="B23" s="101">
        <v>10</v>
      </c>
      <c r="C23" s="636" t="s">
        <v>18</v>
      </c>
      <c r="D23" s="148" t="s">
        <v>166</v>
      </c>
      <c r="E23" s="35">
        <v>8</v>
      </c>
    </row>
    <row r="24" spans="1:8" s="7" customFormat="1" hidden="1" x14ac:dyDescent="0.25">
      <c r="A24" s="495"/>
      <c r="B24" s="114"/>
      <c r="C24" s="634"/>
      <c r="D24" s="148" t="s">
        <v>167</v>
      </c>
      <c r="E24" s="35">
        <v>1</v>
      </c>
    </row>
    <row r="25" spans="1:8" s="7" customFormat="1" hidden="1" x14ac:dyDescent="0.25">
      <c r="A25" s="495"/>
      <c r="B25" s="114"/>
      <c r="C25" s="634"/>
      <c r="D25" s="148" t="s">
        <v>74</v>
      </c>
      <c r="E25" s="35">
        <v>1</v>
      </c>
    </row>
    <row r="26" spans="1:8" s="7" customFormat="1" hidden="1" x14ac:dyDescent="0.25">
      <c r="A26" s="495"/>
      <c r="B26" s="114"/>
      <c r="C26" s="634"/>
      <c r="D26" s="148" t="s">
        <v>25</v>
      </c>
      <c r="E26" s="35">
        <v>4</v>
      </c>
    </row>
    <row r="27" spans="1:8" s="7" customFormat="1" hidden="1" x14ac:dyDescent="0.25">
      <c r="A27" s="495"/>
      <c r="B27" s="114"/>
      <c r="C27" s="634"/>
      <c r="D27" s="148" t="s">
        <v>235</v>
      </c>
      <c r="E27" s="35">
        <v>1</v>
      </c>
    </row>
    <row r="28" spans="1:8" s="7" customFormat="1" hidden="1" x14ac:dyDescent="0.25">
      <c r="A28" s="495"/>
      <c r="B28" s="114"/>
      <c r="C28" s="634"/>
      <c r="D28" s="148" t="s">
        <v>26</v>
      </c>
      <c r="E28" s="35">
        <v>1</v>
      </c>
    </row>
    <row r="29" spans="1:8" s="7" customFormat="1" hidden="1" x14ac:dyDescent="0.25">
      <c r="A29" s="495"/>
      <c r="B29" s="114"/>
      <c r="C29" s="634"/>
      <c r="D29" s="148" t="s">
        <v>27</v>
      </c>
      <c r="E29" s="35">
        <v>1</v>
      </c>
    </row>
    <row r="30" spans="1:8" s="4" customFormat="1" hidden="1" x14ac:dyDescent="0.25">
      <c r="A30" s="50"/>
      <c r="B30" s="15"/>
      <c r="C30" s="27">
        <v>1</v>
      </c>
      <c r="D30" s="53">
        <v>7</v>
      </c>
      <c r="E30" s="84">
        <f>SUM(E23:E29)</f>
        <v>17</v>
      </c>
    </row>
    <row r="31" spans="1:8" s="4" customFormat="1" hidden="1" x14ac:dyDescent="0.25">
      <c r="A31" s="491" t="s">
        <v>29</v>
      </c>
      <c r="B31" s="492"/>
      <c r="C31" s="492"/>
      <c r="D31" s="492"/>
      <c r="E31" s="493"/>
    </row>
    <row r="32" spans="1:8" s="4" customFormat="1" hidden="1" x14ac:dyDescent="0.25">
      <c r="A32" s="100">
        <v>7</v>
      </c>
      <c r="B32" s="114">
        <v>12</v>
      </c>
      <c r="C32" s="634" t="s">
        <v>187</v>
      </c>
      <c r="D32" s="47" t="s">
        <v>151</v>
      </c>
      <c r="E32" s="26">
        <v>4</v>
      </c>
    </row>
    <row r="33" spans="1:8" s="4" customFormat="1" hidden="1" x14ac:dyDescent="0.25">
      <c r="A33" s="100"/>
      <c r="B33" s="114"/>
      <c r="C33" s="634"/>
      <c r="D33" s="47" t="s">
        <v>152</v>
      </c>
      <c r="E33" s="26">
        <v>17</v>
      </c>
    </row>
    <row r="34" spans="1:8" s="4" customFormat="1" hidden="1" x14ac:dyDescent="0.25">
      <c r="A34" s="100"/>
      <c r="B34" s="114"/>
      <c r="C34" s="634"/>
      <c r="D34" s="47" t="s">
        <v>125</v>
      </c>
      <c r="E34" s="26">
        <v>1</v>
      </c>
    </row>
    <row r="35" spans="1:8" s="4" customFormat="1" hidden="1" x14ac:dyDescent="0.25">
      <c r="A35" s="27"/>
      <c r="B35" s="15"/>
      <c r="C35" s="27">
        <v>1</v>
      </c>
      <c r="D35" s="27">
        <v>3</v>
      </c>
      <c r="E35" s="84">
        <f>SUM(E32:E34)</f>
        <v>22</v>
      </c>
    </row>
    <row r="36" spans="1:8" s="4" customFormat="1" ht="19.5" hidden="1" customHeight="1" x14ac:dyDescent="0.25">
      <c r="A36" s="522" t="s">
        <v>30</v>
      </c>
      <c r="B36" s="522"/>
      <c r="C36" s="522"/>
      <c r="D36" s="522"/>
      <c r="E36" s="522"/>
    </row>
    <row r="37" spans="1:8" s="4" customFormat="1" ht="15.75" hidden="1" customHeight="1" x14ac:dyDescent="0.25">
      <c r="A37" s="495">
        <v>8</v>
      </c>
      <c r="B37" s="518">
        <v>13</v>
      </c>
      <c r="C37" s="640" t="s">
        <v>100</v>
      </c>
      <c r="D37" s="12" t="s">
        <v>100</v>
      </c>
      <c r="E37" s="35">
        <v>1</v>
      </c>
    </row>
    <row r="38" spans="1:8" s="4" customFormat="1" hidden="1" x14ac:dyDescent="0.25">
      <c r="A38" s="495"/>
      <c r="B38" s="514"/>
      <c r="C38" s="641"/>
      <c r="D38" s="12" t="s">
        <v>157</v>
      </c>
      <c r="E38" s="35">
        <v>1</v>
      </c>
    </row>
    <row r="39" spans="1:8" s="4" customFormat="1" hidden="1" x14ac:dyDescent="0.25">
      <c r="A39" s="50"/>
      <c r="B39" s="15"/>
      <c r="C39" s="27">
        <v>1</v>
      </c>
      <c r="D39" s="27">
        <v>2</v>
      </c>
      <c r="E39" s="84">
        <f>SUM(E37:E38)</f>
        <v>2</v>
      </c>
      <c r="F39" s="6"/>
      <c r="G39" s="6"/>
      <c r="H39" s="6"/>
    </row>
    <row r="40" spans="1:8" s="4" customFormat="1" hidden="1" x14ac:dyDescent="0.25">
      <c r="A40" s="491" t="s">
        <v>34</v>
      </c>
      <c r="B40" s="492"/>
      <c r="C40" s="492"/>
      <c r="D40" s="492"/>
      <c r="E40" s="493"/>
    </row>
    <row r="41" spans="1:8" s="4" customFormat="1" ht="31.5" hidden="1" x14ac:dyDescent="0.25">
      <c r="A41" s="495">
        <v>9</v>
      </c>
      <c r="B41" s="114">
        <v>15</v>
      </c>
      <c r="C41" s="634" t="s">
        <v>279</v>
      </c>
      <c r="D41" s="44" t="s">
        <v>484</v>
      </c>
      <c r="E41" s="26">
        <v>3</v>
      </c>
    </row>
    <row r="42" spans="1:8" s="4" customFormat="1" hidden="1" x14ac:dyDescent="0.25">
      <c r="A42" s="495"/>
      <c r="B42" s="114"/>
      <c r="C42" s="634"/>
      <c r="D42" s="38" t="s">
        <v>289</v>
      </c>
      <c r="E42" s="26">
        <v>9</v>
      </c>
    </row>
    <row r="43" spans="1:8" s="4" customFormat="1" hidden="1" x14ac:dyDescent="0.25">
      <c r="A43" s="495"/>
      <c r="B43" s="114"/>
      <c r="C43" s="634"/>
      <c r="D43" s="38" t="s">
        <v>290</v>
      </c>
      <c r="E43" s="26">
        <v>4</v>
      </c>
    </row>
    <row r="44" spans="1:8" s="4" customFormat="1" hidden="1" x14ac:dyDescent="0.25">
      <c r="A44" s="495"/>
      <c r="B44" s="114"/>
      <c r="C44" s="634"/>
      <c r="D44" s="38" t="s">
        <v>291</v>
      </c>
      <c r="E44" s="26">
        <v>11</v>
      </c>
    </row>
    <row r="45" spans="1:8" s="4" customFormat="1" ht="31.5" hidden="1" x14ac:dyDescent="0.25">
      <c r="A45" s="495"/>
      <c r="B45" s="114"/>
      <c r="C45" s="634"/>
      <c r="D45" s="3" t="s">
        <v>197</v>
      </c>
      <c r="E45" s="26">
        <v>11</v>
      </c>
    </row>
    <row r="46" spans="1:8" s="4" customFormat="1" hidden="1" x14ac:dyDescent="0.25">
      <c r="A46" s="495"/>
      <c r="B46" s="114"/>
      <c r="C46" s="634"/>
      <c r="D46" s="4" t="s">
        <v>35</v>
      </c>
      <c r="E46" s="26">
        <v>2</v>
      </c>
    </row>
    <row r="47" spans="1:8" s="4" customFormat="1" hidden="1" x14ac:dyDescent="0.25">
      <c r="A47" s="138"/>
      <c r="B47" s="101"/>
      <c r="C47" s="135"/>
      <c r="D47" s="3" t="s">
        <v>85</v>
      </c>
      <c r="E47" s="26">
        <v>2</v>
      </c>
    </row>
    <row r="48" spans="1:8" s="4" customFormat="1" hidden="1" x14ac:dyDescent="0.25">
      <c r="A48" s="27"/>
      <c r="B48" s="15"/>
      <c r="C48" s="27">
        <v>1</v>
      </c>
      <c r="D48" s="27">
        <v>7</v>
      </c>
      <c r="E48" s="84">
        <f>SUM(E41:E47)</f>
        <v>42</v>
      </c>
    </row>
    <row r="49" spans="1:256" s="4" customFormat="1" ht="19.5" hidden="1" customHeight="1" x14ac:dyDescent="0.25">
      <c r="A49" s="522" t="s">
        <v>277</v>
      </c>
      <c r="B49" s="522"/>
      <c r="C49" s="522"/>
      <c r="D49" s="522"/>
      <c r="E49" s="522"/>
    </row>
    <row r="50" spans="1:256" s="4" customFormat="1" ht="15.75" hidden="1" customHeight="1" x14ac:dyDescent="0.25">
      <c r="A50" s="495">
        <v>10</v>
      </c>
      <c r="B50" s="518">
        <v>16</v>
      </c>
      <c r="C50" s="640" t="s">
        <v>93</v>
      </c>
      <c r="D50" s="12" t="s">
        <v>93</v>
      </c>
      <c r="E50" s="35">
        <v>1</v>
      </c>
    </row>
    <row r="51" spans="1:256" s="4" customFormat="1" hidden="1" x14ac:dyDescent="0.25">
      <c r="A51" s="495"/>
      <c r="B51" s="514"/>
      <c r="C51" s="641"/>
      <c r="D51" s="12" t="s">
        <v>177</v>
      </c>
      <c r="E51" s="35">
        <v>2</v>
      </c>
    </row>
    <row r="52" spans="1:256" s="4" customFormat="1" hidden="1" x14ac:dyDescent="0.25">
      <c r="A52" s="50"/>
      <c r="B52" s="15"/>
      <c r="C52" s="27">
        <v>1</v>
      </c>
      <c r="D52" s="27">
        <v>2</v>
      </c>
      <c r="E52" s="84">
        <f>SUM(E50:E51)</f>
        <v>3</v>
      </c>
      <c r="F52" s="6"/>
      <c r="G52" s="6"/>
      <c r="H52" s="6"/>
    </row>
    <row r="53" spans="1:256" s="4" customFormat="1" ht="15.75" hidden="1" customHeight="1" x14ac:dyDescent="0.25">
      <c r="A53" s="491" t="s">
        <v>37</v>
      </c>
      <c r="B53" s="492"/>
      <c r="C53" s="492"/>
      <c r="D53" s="492"/>
      <c r="E53" s="493"/>
    </row>
    <row r="54" spans="1:256" s="4" customFormat="1" ht="17.25" hidden="1" customHeight="1" x14ac:dyDescent="0.25">
      <c r="A54" s="138">
        <v>11</v>
      </c>
      <c r="B54" s="101">
        <v>17</v>
      </c>
      <c r="C54" s="170" t="s">
        <v>114</v>
      </c>
      <c r="D54" s="12" t="s">
        <v>195</v>
      </c>
      <c r="E54" s="310">
        <v>2</v>
      </c>
    </row>
    <row r="55" spans="1:256" s="4" customFormat="1" hidden="1" x14ac:dyDescent="0.25">
      <c r="A55" s="27"/>
      <c r="B55" s="15"/>
      <c r="C55" s="27">
        <v>1</v>
      </c>
      <c r="D55" s="27">
        <v>1</v>
      </c>
      <c r="E55" s="84">
        <f>SUM(E54:E54)</f>
        <v>2</v>
      </c>
      <c r="F55" s="6"/>
      <c r="G55" s="6"/>
      <c r="H55" s="6"/>
    </row>
    <row r="56" spans="1:256" s="4" customFormat="1" ht="18" hidden="1" customHeight="1" x14ac:dyDescent="0.25">
      <c r="A56" s="491" t="s">
        <v>38</v>
      </c>
      <c r="B56" s="492"/>
      <c r="C56" s="492"/>
      <c r="D56" s="492"/>
      <c r="E56" s="493"/>
    </row>
    <row r="57" spans="1:256" s="4" customFormat="1" ht="18" hidden="1" customHeight="1" x14ac:dyDescent="0.25">
      <c r="A57" s="494">
        <v>12</v>
      </c>
      <c r="B57" s="101">
        <v>18</v>
      </c>
      <c r="C57" s="135" t="s">
        <v>418</v>
      </c>
      <c r="D57" s="11" t="s">
        <v>178</v>
      </c>
      <c r="E57" s="35">
        <v>16</v>
      </c>
    </row>
    <row r="58" spans="1:256" s="4" customFormat="1" hidden="1" x14ac:dyDescent="0.25">
      <c r="A58" s="495"/>
      <c r="B58" s="114"/>
      <c r="C58" s="136"/>
      <c r="D58" s="11" t="s">
        <v>72</v>
      </c>
      <c r="E58" s="35">
        <v>2</v>
      </c>
    </row>
    <row r="59" spans="1:256" s="4" customFormat="1" hidden="1" x14ac:dyDescent="0.25">
      <c r="A59" s="27"/>
      <c r="B59" s="15"/>
      <c r="C59" s="27">
        <v>1</v>
      </c>
      <c r="D59" s="27">
        <v>2</v>
      </c>
      <c r="E59" s="84">
        <f>SUM(E57:E58)</f>
        <v>18</v>
      </c>
    </row>
    <row r="60" spans="1:256" customFormat="1" hidden="1" x14ac:dyDescent="0.25">
      <c r="A60" s="511" t="s">
        <v>46</v>
      </c>
      <c r="B60" s="511"/>
      <c r="C60" s="511"/>
      <c r="D60" s="511"/>
      <c r="E60" s="51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  <c r="IV60" s="91"/>
    </row>
    <row r="61" spans="1:256" customFormat="1" hidden="1" x14ac:dyDescent="0.25">
      <c r="A61" s="92">
        <v>13</v>
      </c>
      <c r="B61" s="93">
        <v>20</v>
      </c>
      <c r="C61" s="679" t="s">
        <v>222</v>
      </c>
      <c r="D61" s="145" t="s">
        <v>203</v>
      </c>
      <c r="E61" s="301">
        <v>5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customFormat="1" hidden="1" x14ac:dyDescent="0.25">
      <c r="A62" s="95"/>
      <c r="B62" s="96"/>
      <c r="C62" s="680"/>
      <c r="D62" s="145" t="s">
        <v>224</v>
      </c>
      <c r="E62" s="301">
        <v>1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customFormat="1" hidden="1" x14ac:dyDescent="0.25">
      <c r="A63" s="95"/>
      <c r="B63" s="96"/>
      <c r="C63" s="680"/>
      <c r="D63" s="145" t="s">
        <v>104</v>
      </c>
      <c r="E63" s="301">
        <v>6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customFormat="1" hidden="1" x14ac:dyDescent="0.25">
      <c r="A64" s="95"/>
      <c r="B64" s="96"/>
      <c r="C64" s="681"/>
      <c r="D64" s="145" t="s">
        <v>106</v>
      </c>
      <c r="E64" s="301">
        <v>1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  <c r="IU64" s="91"/>
      <c r="IV64" s="91"/>
    </row>
    <row r="65" spans="1:5" s="4" customFormat="1" hidden="1" x14ac:dyDescent="0.25">
      <c r="A65" s="27"/>
      <c r="B65" s="15"/>
      <c r="C65" s="27">
        <v>1</v>
      </c>
      <c r="D65" s="27">
        <v>4</v>
      </c>
      <c r="E65" s="84">
        <v>13</v>
      </c>
    </row>
    <row r="66" spans="1:5" s="4" customFormat="1" hidden="1" x14ac:dyDescent="0.25">
      <c r="A66" s="491" t="s">
        <v>47</v>
      </c>
      <c r="B66" s="492"/>
      <c r="C66" s="492"/>
      <c r="D66" s="492"/>
      <c r="E66" s="493"/>
    </row>
    <row r="67" spans="1:5" s="4" customFormat="1" ht="16.5" hidden="1" customHeight="1" x14ac:dyDescent="0.25">
      <c r="A67" s="506">
        <v>14</v>
      </c>
      <c r="B67" s="133">
        <v>23</v>
      </c>
      <c r="C67" s="506" t="s">
        <v>461</v>
      </c>
      <c r="D67" s="137" t="s">
        <v>412</v>
      </c>
      <c r="E67" s="35">
        <v>41</v>
      </c>
    </row>
    <row r="68" spans="1:5" s="4" customFormat="1" ht="16.5" hidden="1" customHeight="1" x14ac:dyDescent="0.25">
      <c r="A68" s="507"/>
      <c r="B68" s="134"/>
      <c r="C68" s="507"/>
      <c r="D68" s="137" t="s">
        <v>478</v>
      </c>
      <c r="E68" s="26">
        <v>58</v>
      </c>
    </row>
    <row r="69" spans="1:5" s="4" customFormat="1" ht="16.5" hidden="1" customHeight="1" x14ac:dyDescent="0.25">
      <c r="A69" s="507"/>
      <c r="B69" s="134"/>
      <c r="C69" s="507"/>
      <c r="D69" s="137" t="s">
        <v>462</v>
      </c>
      <c r="E69" s="79">
        <v>9</v>
      </c>
    </row>
    <row r="70" spans="1:5" s="4" customFormat="1" ht="16.5" hidden="1" customHeight="1" x14ac:dyDescent="0.25">
      <c r="A70" s="533"/>
      <c r="B70" s="134"/>
      <c r="C70" s="533"/>
      <c r="D70" s="137" t="s">
        <v>463</v>
      </c>
      <c r="E70" s="26">
        <v>22</v>
      </c>
    </row>
    <row r="71" spans="1:5" s="4" customFormat="1" ht="16.5" hidden="1" customHeight="1" x14ac:dyDescent="0.25">
      <c r="A71" s="27"/>
      <c r="B71" s="15"/>
      <c r="C71" s="27">
        <v>1</v>
      </c>
      <c r="D71" s="27">
        <v>4</v>
      </c>
      <c r="E71" s="84">
        <f>SUM(E67:E70)</f>
        <v>130</v>
      </c>
    </row>
    <row r="72" spans="1:5" s="4" customFormat="1" ht="16.5" hidden="1" customHeight="1" x14ac:dyDescent="0.25">
      <c r="A72" s="128">
        <v>15</v>
      </c>
      <c r="B72" s="597">
        <v>21</v>
      </c>
      <c r="C72" s="651" t="s">
        <v>485</v>
      </c>
      <c r="D72" s="137" t="s">
        <v>475</v>
      </c>
      <c r="E72" s="26">
        <v>17</v>
      </c>
    </row>
    <row r="73" spans="1:5" s="4" customFormat="1" ht="16.5" hidden="1" customHeight="1" x14ac:dyDescent="0.25">
      <c r="A73" s="87"/>
      <c r="B73" s="598"/>
      <c r="C73" s="626"/>
      <c r="D73" s="137" t="s">
        <v>464</v>
      </c>
      <c r="E73" s="26">
        <v>16</v>
      </c>
    </row>
    <row r="74" spans="1:5" s="4" customFormat="1" ht="16.5" hidden="1" customHeight="1" x14ac:dyDescent="0.25">
      <c r="A74" s="87"/>
      <c r="B74" s="598"/>
      <c r="C74" s="626"/>
      <c r="D74" s="148" t="s">
        <v>465</v>
      </c>
      <c r="E74" s="35">
        <v>23</v>
      </c>
    </row>
    <row r="75" spans="1:5" s="4" customFormat="1" ht="16.5" hidden="1" customHeight="1" x14ac:dyDescent="0.25">
      <c r="A75" s="87"/>
      <c r="B75" s="598"/>
      <c r="C75" s="626"/>
      <c r="D75" s="137" t="s">
        <v>481</v>
      </c>
      <c r="E75" s="35">
        <v>34</v>
      </c>
    </row>
    <row r="76" spans="1:5" s="4" customFormat="1" ht="16.5" hidden="1" customHeight="1" x14ac:dyDescent="0.25">
      <c r="A76" s="87"/>
      <c r="B76" s="598"/>
      <c r="C76" s="626"/>
      <c r="D76" s="148" t="s">
        <v>153</v>
      </c>
      <c r="E76" s="35">
        <v>11</v>
      </c>
    </row>
    <row r="77" spans="1:5" s="4" customFormat="1" ht="16.5" hidden="1" customHeight="1" x14ac:dyDescent="0.25">
      <c r="A77" s="87"/>
      <c r="B77" s="598"/>
      <c r="C77" s="626"/>
      <c r="D77" s="33" t="s">
        <v>198</v>
      </c>
      <c r="E77" s="35">
        <v>4</v>
      </c>
    </row>
    <row r="78" spans="1:5" s="4" customFormat="1" ht="16.5" hidden="1" customHeight="1" x14ac:dyDescent="0.25">
      <c r="A78" s="87"/>
      <c r="B78" s="598"/>
      <c r="C78" s="626"/>
      <c r="D78" s="137" t="s">
        <v>147</v>
      </c>
      <c r="E78" s="35">
        <v>2</v>
      </c>
    </row>
    <row r="79" spans="1:5" s="4" customFormat="1" ht="16.5" hidden="1" customHeight="1" x14ac:dyDescent="0.25">
      <c r="A79" s="87"/>
      <c r="B79" s="598"/>
      <c r="C79" s="626"/>
      <c r="D79" s="148" t="s">
        <v>133</v>
      </c>
      <c r="E79" s="26">
        <v>2</v>
      </c>
    </row>
    <row r="80" spans="1:5" s="4" customFormat="1" ht="16.5" hidden="1" customHeight="1" x14ac:dyDescent="0.25">
      <c r="A80" s="64"/>
      <c r="B80" s="622"/>
      <c r="C80" s="652"/>
      <c r="D80" s="60" t="s">
        <v>282</v>
      </c>
      <c r="E80" s="26">
        <v>4</v>
      </c>
    </row>
    <row r="81" spans="1:8" s="4" customFormat="1" hidden="1" x14ac:dyDescent="0.25">
      <c r="A81" s="27"/>
      <c r="B81" s="15"/>
      <c r="C81" s="27">
        <v>1</v>
      </c>
      <c r="D81" s="172">
        <v>9</v>
      </c>
      <c r="E81" s="84">
        <f>SUM(E72:E80)</f>
        <v>113</v>
      </c>
    </row>
    <row r="82" spans="1:8" s="49" customFormat="1" hidden="1" x14ac:dyDescent="0.25">
      <c r="A82" s="685" t="s">
        <v>122</v>
      </c>
      <c r="B82" s="686"/>
      <c r="C82" s="78">
        <f>C71+C81</f>
        <v>2</v>
      </c>
      <c r="D82" s="78">
        <f>D71+D81</f>
        <v>13</v>
      </c>
      <c r="E82" s="86">
        <f>E71+E81</f>
        <v>243</v>
      </c>
    </row>
    <row r="83" spans="1:8" s="4" customFormat="1" hidden="1" x14ac:dyDescent="0.25">
      <c r="A83" s="491" t="s">
        <v>48</v>
      </c>
      <c r="B83" s="492"/>
      <c r="C83" s="492"/>
      <c r="D83" s="492"/>
      <c r="E83" s="493"/>
    </row>
    <row r="84" spans="1:8" s="4" customFormat="1" hidden="1" x14ac:dyDescent="0.25">
      <c r="A84" s="494">
        <v>16</v>
      </c>
      <c r="B84" s="101">
        <v>24</v>
      </c>
      <c r="C84" s="637" t="s">
        <v>239</v>
      </c>
      <c r="D84" s="169" t="s">
        <v>158</v>
      </c>
      <c r="E84" s="35">
        <v>1</v>
      </c>
    </row>
    <row r="85" spans="1:8" s="4" customFormat="1" ht="16.5" hidden="1" customHeight="1" x14ac:dyDescent="0.25">
      <c r="A85" s="495"/>
      <c r="B85" s="114"/>
      <c r="C85" s="637"/>
      <c r="D85" s="169" t="s">
        <v>293</v>
      </c>
      <c r="E85" s="35">
        <v>1</v>
      </c>
    </row>
    <row r="86" spans="1:8" s="4" customFormat="1" hidden="1" x14ac:dyDescent="0.25">
      <c r="A86" s="27"/>
      <c r="B86" s="15"/>
      <c r="C86" s="27">
        <v>1</v>
      </c>
      <c r="D86" s="27">
        <v>2</v>
      </c>
      <c r="E86" s="84">
        <f>SUM(E84:E85)</f>
        <v>2</v>
      </c>
      <c r="F86" s="6"/>
      <c r="G86" s="6"/>
      <c r="H86" s="6"/>
    </row>
    <row r="87" spans="1:8" s="4" customFormat="1" ht="19.5" hidden="1" customHeight="1" x14ac:dyDescent="0.25">
      <c r="A87" s="522" t="s">
        <v>50</v>
      </c>
      <c r="B87" s="522"/>
      <c r="C87" s="522"/>
      <c r="D87" s="522"/>
      <c r="E87" s="522"/>
    </row>
    <row r="88" spans="1:8" s="4" customFormat="1" ht="64.5" hidden="1" customHeight="1" x14ac:dyDescent="0.25">
      <c r="A88" s="100">
        <v>17</v>
      </c>
      <c r="B88" s="101">
        <v>25</v>
      </c>
      <c r="C88" s="169" t="s">
        <v>266</v>
      </c>
      <c r="D88" s="12" t="s">
        <v>161</v>
      </c>
      <c r="E88" s="35">
        <v>1</v>
      </c>
    </row>
    <row r="89" spans="1:8" s="4" customFormat="1" hidden="1" x14ac:dyDescent="0.25">
      <c r="A89" s="50"/>
      <c r="B89" s="15"/>
      <c r="C89" s="27">
        <v>1</v>
      </c>
      <c r="D89" s="27">
        <v>1</v>
      </c>
      <c r="E89" s="84">
        <f>SUM(E88:E88)</f>
        <v>1</v>
      </c>
      <c r="F89" s="6"/>
      <c r="G89" s="6"/>
      <c r="H89" s="6"/>
    </row>
    <row r="90" spans="1:8" s="4" customFormat="1" hidden="1" x14ac:dyDescent="0.25">
      <c r="A90" s="491" t="s">
        <v>52</v>
      </c>
      <c r="B90" s="492"/>
      <c r="C90" s="492"/>
      <c r="D90" s="492"/>
      <c r="E90" s="493"/>
    </row>
    <row r="91" spans="1:8" s="4" customFormat="1" ht="15.75" hidden="1" customHeight="1" x14ac:dyDescent="0.25">
      <c r="A91" s="506">
        <v>18</v>
      </c>
      <c r="B91" s="133">
        <v>27</v>
      </c>
      <c r="C91" s="651" t="s">
        <v>303</v>
      </c>
      <c r="D91" s="137" t="s">
        <v>294</v>
      </c>
      <c r="E91" s="26">
        <v>4</v>
      </c>
    </row>
    <row r="92" spans="1:8" s="4" customFormat="1" hidden="1" x14ac:dyDescent="0.25">
      <c r="A92" s="507"/>
      <c r="B92" s="134"/>
      <c r="C92" s="626"/>
      <c r="D92" s="137" t="s">
        <v>486</v>
      </c>
      <c r="E92" s="26">
        <v>4</v>
      </c>
    </row>
    <row r="93" spans="1:8" s="4" customFormat="1" hidden="1" x14ac:dyDescent="0.25">
      <c r="A93" s="27"/>
      <c r="B93" s="15"/>
      <c r="C93" s="27">
        <v>1</v>
      </c>
      <c r="D93" s="27">
        <v>2</v>
      </c>
      <c r="E93" s="84">
        <f>SUM(E91:E92)</f>
        <v>8</v>
      </c>
      <c r="F93" s="54"/>
      <c r="G93" s="54"/>
      <c r="H93" s="54"/>
    </row>
    <row r="94" spans="1:8" s="4" customFormat="1" hidden="1" x14ac:dyDescent="0.25">
      <c r="A94" s="491" t="s">
        <v>53</v>
      </c>
      <c r="B94" s="492"/>
      <c r="C94" s="492"/>
      <c r="D94" s="492"/>
      <c r="E94" s="493"/>
    </row>
    <row r="95" spans="1:8" s="4" customFormat="1" ht="15.75" hidden="1" customHeight="1" x14ac:dyDescent="0.25">
      <c r="A95" s="494">
        <v>19</v>
      </c>
      <c r="B95" s="101">
        <v>28</v>
      </c>
      <c r="C95" s="636" t="s">
        <v>446</v>
      </c>
      <c r="D95" s="47" t="s">
        <v>5</v>
      </c>
      <c r="E95" s="298">
        <v>1</v>
      </c>
    </row>
    <row r="96" spans="1:8" s="4" customFormat="1" hidden="1" x14ac:dyDescent="0.25">
      <c r="A96" s="495"/>
      <c r="B96" s="114"/>
      <c r="C96" s="634"/>
      <c r="D96" s="47" t="s">
        <v>379</v>
      </c>
      <c r="E96" s="82">
        <v>1</v>
      </c>
    </row>
    <row r="97" spans="1:10" s="4" customFormat="1" hidden="1" x14ac:dyDescent="0.25">
      <c r="A97" s="495"/>
      <c r="B97" s="514"/>
      <c r="C97" s="634"/>
      <c r="D97" s="4" t="s">
        <v>380</v>
      </c>
      <c r="E97" s="82">
        <v>3</v>
      </c>
    </row>
    <row r="98" spans="1:10" s="4" customFormat="1" hidden="1" x14ac:dyDescent="0.25">
      <c r="A98" s="495"/>
      <c r="B98" s="514"/>
      <c r="C98" s="634"/>
      <c r="D98" s="47" t="s">
        <v>447</v>
      </c>
      <c r="E98" s="82">
        <v>2</v>
      </c>
    </row>
    <row r="99" spans="1:10" s="4" customFormat="1" hidden="1" x14ac:dyDescent="0.25">
      <c r="A99" s="495"/>
      <c r="B99" s="514"/>
      <c r="C99" s="634"/>
      <c r="D99" s="47" t="s">
        <v>448</v>
      </c>
      <c r="E99" s="82">
        <v>14</v>
      </c>
    </row>
    <row r="100" spans="1:10" s="4" customFormat="1" hidden="1" x14ac:dyDescent="0.25">
      <c r="A100" s="495"/>
      <c r="B100" s="514"/>
      <c r="C100" s="634"/>
      <c r="D100" s="18" t="s">
        <v>449</v>
      </c>
      <c r="E100" s="277">
        <v>10</v>
      </c>
    </row>
    <row r="101" spans="1:10" s="4" customFormat="1" hidden="1" x14ac:dyDescent="0.25">
      <c r="A101" s="27"/>
      <c r="B101" s="15"/>
      <c r="C101" s="27">
        <v>1</v>
      </c>
      <c r="D101" s="27">
        <v>6</v>
      </c>
      <c r="E101" s="84">
        <f>SUM(E95:E100)</f>
        <v>31</v>
      </c>
    </row>
    <row r="102" spans="1:10" s="7" customFormat="1" hidden="1" x14ac:dyDescent="0.25">
      <c r="A102" s="491" t="s">
        <v>54</v>
      </c>
      <c r="B102" s="492"/>
      <c r="C102" s="492"/>
      <c r="D102" s="492"/>
      <c r="E102" s="493"/>
    </row>
    <row r="103" spans="1:10" s="7" customFormat="1" hidden="1" x14ac:dyDescent="0.25">
      <c r="A103" s="128">
        <v>20</v>
      </c>
      <c r="B103" s="101">
        <v>43</v>
      </c>
      <c r="C103" s="131" t="s">
        <v>487</v>
      </c>
      <c r="D103" s="18" t="s">
        <v>488</v>
      </c>
      <c r="E103" s="26">
        <v>36</v>
      </c>
      <c r="F103" s="6"/>
      <c r="G103" s="6"/>
      <c r="H103" s="4"/>
      <c r="I103" s="4"/>
      <c r="J103" s="4"/>
    </row>
    <row r="104" spans="1:10" s="7" customFormat="1" hidden="1" x14ac:dyDescent="0.25">
      <c r="A104" s="128"/>
      <c r="B104" s="128"/>
      <c r="C104" s="129"/>
      <c r="D104" s="137" t="s">
        <v>468</v>
      </c>
      <c r="E104" s="26">
        <v>13</v>
      </c>
      <c r="F104" s="6"/>
      <c r="G104" s="6"/>
      <c r="H104" s="4"/>
      <c r="I104" s="4"/>
      <c r="J104" s="4"/>
    </row>
    <row r="105" spans="1:10" s="4" customFormat="1" hidden="1" x14ac:dyDescent="0.25">
      <c r="A105" s="27"/>
      <c r="B105" s="15"/>
      <c r="C105" s="27">
        <v>1</v>
      </c>
      <c r="D105" s="27">
        <v>3</v>
      </c>
      <c r="E105" s="84">
        <f>SUM(E103:E104)</f>
        <v>49</v>
      </c>
    </row>
    <row r="106" spans="1:10" s="7" customFormat="1" hidden="1" x14ac:dyDescent="0.25">
      <c r="A106" s="506">
        <v>21</v>
      </c>
      <c r="B106" s="101">
        <v>32</v>
      </c>
      <c r="C106" s="651" t="s">
        <v>489</v>
      </c>
      <c r="D106" s="188" t="s">
        <v>490</v>
      </c>
      <c r="E106" s="35">
        <v>4</v>
      </c>
      <c r="F106" s="6"/>
      <c r="G106" s="6"/>
      <c r="H106" s="4"/>
      <c r="I106" s="4"/>
      <c r="J106" s="4"/>
    </row>
    <row r="107" spans="1:10" s="7" customFormat="1" hidden="1" x14ac:dyDescent="0.25">
      <c r="A107" s="507"/>
      <c r="B107" s="134"/>
      <c r="C107" s="626"/>
      <c r="D107" s="18" t="s">
        <v>491</v>
      </c>
      <c r="E107" s="26">
        <v>9</v>
      </c>
      <c r="F107" s="6"/>
      <c r="G107" s="6"/>
      <c r="H107" s="4"/>
      <c r="I107" s="4"/>
      <c r="J107" s="4"/>
    </row>
    <row r="108" spans="1:10" s="7" customFormat="1" hidden="1" x14ac:dyDescent="0.25">
      <c r="A108" s="507"/>
      <c r="B108" s="134"/>
      <c r="C108" s="626"/>
      <c r="D108" s="18" t="s">
        <v>492</v>
      </c>
      <c r="E108" s="26">
        <v>21</v>
      </c>
      <c r="F108" s="6"/>
      <c r="G108" s="6"/>
      <c r="H108" s="4"/>
      <c r="I108" s="4"/>
      <c r="J108" s="4"/>
    </row>
    <row r="109" spans="1:10" s="7" customFormat="1" hidden="1" x14ac:dyDescent="0.25">
      <c r="A109" s="507"/>
      <c r="B109" s="134"/>
      <c r="C109" s="626"/>
      <c r="D109" s="18" t="s">
        <v>493</v>
      </c>
      <c r="E109" s="26">
        <v>14</v>
      </c>
      <c r="F109" s="6"/>
      <c r="G109" s="6"/>
      <c r="H109" s="4"/>
      <c r="I109" s="4"/>
      <c r="J109" s="4"/>
    </row>
    <row r="110" spans="1:10" s="7" customFormat="1" hidden="1" x14ac:dyDescent="0.25">
      <c r="A110" s="533"/>
      <c r="B110" s="181"/>
      <c r="C110" s="652"/>
      <c r="D110" s="18" t="s">
        <v>494</v>
      </c>
      <c r="E110" s="298">
        <v>3</v>
      </c>
      <c r="F110" s="6"/>
      <c r="G110" s="6"/>
      <c r="H110" s="4"/>
      <c r="I110" s="4"/>
      <c r="J110" s="4"/>
    </row>
    <row r="111" spans="1:10" s="4" customFormat="1" hidden="1" x14ac:dyDescent="0.25">
      <c r="A111" s="27"/>
      <c r="B111" s="15"/>
      <c r="C111" s="27">
        <v>1</v>
      </c>
      <c r="D111" s="27">
        <v>3</v>
      </c>
      <c r="E111" s="84">
        <f>SUM(E106:E110)</f>
        <v>51</v>
      </c>
    </row>
    <row r="112" spans="1:10" s="7" customFormat="1" ht="15.6" hidden="1" customHeight="1" x14ac:dyDescent="0.25">
      <c r="A112" s="128">
        <v>22</v>
      </c>
      <c r="B112" s="101">
        <v>39</v>
      </c>
      <c r="C112" s="651" t="s">
        <v>495</v>
      </c>
      <c r="D112" s="189" t="s">
        <v>496</v>
      </c>
      <c r="E112" s="321">
        <v>16</v>
      </c>
      <c r="F112" s="6"/>
      <c r="G112" s="6"/>
      <c r="H112" s="4"/>
      <c r="I112" s="4"/>
      <c r="J112" s="4"/>
    </row>
    <row r="113" spans="1:10" s="7" customFormat="1" ht="15.6" hidden="1" customHeight="1" x14ac:dyDescent="0.25">
      <c r="A113" s="128"/>
      <c r="B113" s="114"/>
      <c r="C113" s="626"/>
      <c r="D113" s="18" t="s">
        <v>497</v>
      </c>
      <c r="E113" s="26">
        <v>29</v>
      </c>
      <c r="F113" s="6"/>
      <c r="G113" s="6"/>
      <c r="H113" s="4"/>
      <c r="I113" s="4"/>
      <c r="J113" s="4"/>
    </row>
    <row r="114" spans="1:10" s="7" customFormat="1" hidden="1" x14ac:dyDescent="0.25">
      <c r="A114" s="128"/>
      <c r="B114" s="114"/>
      <c r="C114" s="626"/>
      <c r="D114" s="18" t="s">
        <v>498</v>
      </c>
      <c r="E114" s="26">
        <v>1</v>
      </c>
      <c r="F114" s="6"/>
      <c r="G114" s="6"/>
      <c r="H114" s="4"/>
      <c r="I114" s="4"/>
      <c r="J114" s="4"/>
    </row>
    <row r="115" spans="1:10" s="7" customFormat="1" hidden="1" x14ac:dyDescent="0.25">
      <c r="A115" s="128"/>
      <c r="B115" s="114"/>
      <c r="C115" s="626"/>
      <c r="D115" s="18" t="s">
        <v>499</v>
      </c>
      <c r="E115" s="26">
        <v>3</v>
      </c>
      <c r="F115" s="6"/>
      <c r="G115" s="6"/>
      <c r="H115" s="4"/>
      <c r="I115" s="4"/>
      <c r="J115" s="4"/>
    </row>
    <row r="116" spans="1:10" s="4" customFormat="1" hidden="1" x14ac:dyDescent="0.25">
      <c r="A116" s="27"/>
      <c r="B116" s="15"/>
      <c r="C116" s="27">
        <v>1</v>
      </c>
      <c r="D116" s="27">
        <v>4</v>
      </c>
      <c r="E116" s="84">
        <f>SUM(E112:E115)</f>
        <v>49</v>
      </c>
    </row>
    <row r="117" spans="1:10" s="4" customFormat="1" hidden="1" x14ac:dyDescent="0.25">
      <c r="A117" s="520">
        <v>23</v>
      </c>
      <c r="B117" s="518">
        <v>29</v>
      </c>
      <c r="C117" s="640" t="s">
        <v>500</v>
      </c>
      <c r="D117" s="18" t="s">
        <v>501</v>
      </c>
      <c r="E117" s="26">
        <v>27</v>
      </c>
    </row>
    <row r="118" spans="1:10" s="4" customFormat="1" hidden="1" x14ac:dyDescent="0.25">
      <c r="A118" s="521"/>
      <c r="B118" s="514"/>
      <c r="C118" s="641"/>
      <c r="D118" s="185" t="s">
        <v>502</v>
      </c>
      <c r="E118" s="26">
        <v>5</v>
      </c>
    </row>
    <row r="119" spans="1:10" s="4" customFormat="1" hidden="1" x14ac:dyDescent="0.25">
      <c r="A119" s="521"/>
      <c r="B119" s="519"/>
      <c r="C119" s="641"/>
      <c r="D119" s="137" t="s">
        <v>316</v>
      </c>
      <c r="E119" s="26">
        <v>15</v>
      </c>
    </row>
    <row r="120" spans="1:10" s="4" customFormat="1" hidden="1" x14ac:dyDescent="0.25">
      <c r="A120" s="27"/>
      <c r="B120" s="15"/>
      <c r="C120" s="27">
        <v>1</v>
      </c>
      <c r="D120" s="27">
        <v>3</v>
      </c>
      <c r="E120" s="84">
        <f>SUM(E117:E119)</f>
        <v>47</v>
      </c>
    </row>
    <row r="121" spans="1:10" s="7" customFormat="1" hidden="1" x14ac:dyDescent="0.25">
      <c r="A121" s="130">
        <v>24</v>
      </c>
      <c r="B121" s="101">
        <v>35</v>
      </c>
      <c r="C121" s="583" t="s">
        <v>324</v>
      </c>
      <c r="D121" s="137" t="s">
        <v>317</v>
      </c>
      <c r="E121" s="26">
        <v>12</v>
      </c>
      <c r="F121" s="6"/>
      <c r="G121" s="6"/>
      <c r="H121" s="4"/>
      <c r="I121" s="4"/>
      <c r="J121" s="4"/>
    </row>
    <row r="122" spans="1:10" s="7" customFormat="1" ht="31.5" hidden="1" x14ac:dyDescent="0.25">
      <c r="A122" s="128"/>
      <c r="B122" s="114"/>
      <c r="C122" s="584"/>
      <c r="D122" s="137" t="s">
        <v>306</v>
      </c>
      <c r="E122" s="322">
        <v>28</v>
      </c>
      <c r="F122" s="6"/>
      <c r="G122" s="6"/>
      <c r="H122" s="4"/>
      <c r="I122" s="4"/>
      <c r="J122" s="4"/>
    </row>
    <row r="123" spans="1:10" s="7" customFormat="1" hidden="1" x14ac:dyDescent="0.25">
      <c r="A123" s="128"/>
      <c r="B123" s="114"/>
      <c r="C123" s="667"/>
      <c r="D123" s="137" t="s">
        <v>466</v>
      </c>
      <c r="E123" s="26">
        <v>3</v>
      </c>
      <c r="F123" s="6"/>
      <c r="G123" s="6"/>
      <c r="H123" s="4"/>
      <c r="I123" s="4"/>
      <c r="J123" s="4"/>
    </row>
    <row r="124" spans="1:10" s="4" customFormat="1" hidden="1" x14ac:dyDescent="0.25">
      <c r="A124" s="27"/>
      <c r="B124" s="15"/>
      <c r="C124" s="27">
        <v>1</v>
      </c>
      <c r="D124" s="27">
        <v>3</v>
      </c>
      <c r="E124" s="84">
        <f>SUM(E121:E123)</f>
        <v>43</v>
      </c>
    </row>
    <row r="125" spans="1:10" s="7" customFormat="1" ht="31.5" hidden="1" customHeight="1" x14ac:dyDescent="0.25">
      <c r="A125" s="128">
        <v>25</v>
      </c>
      <c r="B125" s="101">
        <v>34</v>
      </c>
      <c r="C125" s="671" t="s">
        <v>503</v>
      </c>
      <c r="D125" s="185" t="s">
        <v>504</v>
      </c>
      <c r="E125" s="26">
        <v>10</v>
      </c>
      <c r="F125" s="6"/>
      <c r="G125" s="6"/>
      <c r="H125" s="4"/>
      <c r="I125" s="4"/>
      <c r="J125" s="4"/>
    </row>
    <row r="126" spans="1:10" s="7" customFormat="1" hidden="1" x14ac:dyDescent="0.25">
      <c r="A126" s="128"/>
      <c r="B126" s="114"/>
      <c r="C126" s="672"/>
      <c r="D126" s="185" t="s">
        <v>505</v>
      </c>
      <c r="E126" s="26">
        <v>14</v>
      </c>
      <c r="F126" s="6"/>
      <c r="G126" s="6"/>
      <c r="H126" s="4"/>
      <c r="I126" s="4"/>
      <c r="J126" s="4"/>
    </row>
    <row r="127" spans="1:10" s="7" customFormat="1" ht="31.5" hidden="1" x14ac:dyDescent="0.25">
      <c r="A127" s="128"/>
      <c r="B127" s="114"/>
      <c r="C127" s="672"/>
      <c r="D127" s="137" t="s">
        <v>477</v>
      </c>
      <c r="E127" s="26">
        <v>11</v>
      </c>
      <c r="F127" s="6"/>
      <c r="G127" s="6"/>
      <c r="H127" s="4"/>
      <c r="I127" s="4"/>
      <c r="J127" s="4"/>
    </row>
    <row r="128" spans="1:10" s="7" customFormat="1" hidden="1" x14ac:dyDescent="0.25">
      <c r="A128" s="128"/>
      <c r="B128" s="114"/>
      <c r="C128" s="682"/>
      <c r="D128" s="137" t="s">
        <v>467</v>
      </c>
      <c r="E128" s="26">
        <v>9</v>
      </c>
      <c r="F128" s="6"/>
      <c r="G128" s="6"/>
      <c r="H128" s="4"/>
      <c r="I128" s="4"/>
      <c r="J128" s="4"/>
    </row>
    <row r="129" spans="1:10" s="4" customFormat="1" hidden="1" x14ac:dyDescent="0.25">
      <c r="A129" s="27"/>
      <c r="B129" s="15"/>
      <c r="C129" s="27">
        <v>1</v>
      </c>
      <c r="D129" s="27">
        <v>4</v>
      </c>
      <c r="E129" s="84">
        <f>SUM(E125:E128)</f>
        <v>44</v>
      </c>
    </row>
    <row r="130" spans="1:10" s="7" customFormat="1" hidden="1" x14ac:dyDescent="0.25">
      <c r="A130" s="128">
        <v>26</v>
      </c>
      <c r="B130" s="101">
        <v>30</v>
      </c>
      <c r="C130" s="671" t="s">
        <v>476</v>
      </c>
      <c r="D130" s="185" t="s">
        <v>506</v>
      </c>
      <c r="E130" s="26">
        <v>10</v>
      </c>
      <c r="F130" s="4"/>
      <c r="G130" s="4"/>
      <c r="H130" s="4"/>
      <c r="I130" s="4"/>
      <c r="J130" s="4"/>
    </row>
    <row r="131" spans="1:10" s="7" customFormat="1" hidden="1" x14ac:dyDescent="0.25">
      <c r="A131" s="128"/>
      <c r="B131" s="114"/>
      <c r="C131" s="672"/>
      <c r="D131" s="185" t="s">
        <v>507</v>
      </c>
      <c r="E131" s="26">
        <v>2</v>
      </c>
      <c r="F131" s="4"/>
      <c r="G131" s="4"/>
      <c r="H131" s="4"/>
      <c r="I131" s="4"/>
      <c r="J131" s="4"/>
    </row>
    <row r="132" spans="1:10" s="7" customFormat="1" hidden="1" x14ac:dyDescent="0.25">
      <c r="A132" s="128"/>
      <c r="B132" s="114"/>
      <c r="C132" s="672"/>
      <c r="D132" s="185" t="s">
        <v>320</v>
      </c>
      <c r="E132" s="26">
        <v>8</v>
      </c>
      <c r="F132" s="4"/>
      <c r="G132" s="4"/>
      <c r="H132" s="4"/>
      <c r="I132" s="4"/>
      <c r="J132" s="4"/>
    </row>
    <row r="133" spans="1:10" s="7" customFormat="1" hidden="1" x14ac:dyDescent="0.25">
      <c r="A133" s="128"/>
      <c r="B133" s="114"/>
      <c r="C133" s="682"/>
      <c r="D133" s="40" t="s">
        <v>508</v>
      </c>
      <c r="E133" s="35">
        <v>17</v>
      </c>
      <c r="F133" s="4"/>
      <c r="G133" s="4"/>
      <c r="H133" s="4"/>
      <c r="I133" s="4"/>
      <c r="J133" s="4"/>
    </row>
    <row r="134" spans="1:10" s="4" customFormat="1" hidden="1" x14ac:dyDescent="0.25">
      <c r="A134" s="27"/>
      <c r="B134" s="15"/>
      <c r="C134" s="27">
        <v>1</v>
      </c>
      <c r="D134" s="27">
        <v>4</v>
      </c>
      <c r="E134" s="84">
        <f>SUM(E130:E133)</f>
        <v>37</v>
      </c>
    </row>
    <row r="135" spans="1:10" s="7" customFormat="1" hidden="1" x14ac:dyDescent="0.25">
      <c r="A135" s="128">
        <v>27</v>
      </c>
      <c r="B135" s="101">
        <v>37</v>
      </c>
      <c r="C135" s="671" t="s">
        <v>509</v>
      </c>
      <c r="D135" s="18" t="s">
        <v>510</v>
      </c>
      <c r="E135" s="26">
        <v>22</v>
      </c>
      <c r="F135" s="4"/>
      <c r="G135" s="4"/>
      <c r="H135" s="4"/>
      <c r="I135" s="4"/>
      <c r="J135" s="4"/>
    </row>
    <row r="136" spans="1:10" s="7" customFormat="1" hidden="1" x14ac:dyDescent="0.25">
      <c r="A136" s="128"/>
      <c r="B136" s="114"/>
      <c r="C136" s="672"/>
      <c r="D136" s="18" t="s">
        <v>511</v>
      </c>
      <c r="E136" s="323">
        <v>27</v>
      </c>
      <c r="F136" s="4"/>
      <c r="G136" s="4"/>
      <c r="H136" s="4"/>
      <c r="I136" s="4"/>
      <c r="J136" s="4"/>
    </row>
    <row r="137" spans="1:10" s="7" customFormat="1" hidden="1" x14ac:dyDescent="0.25">
      <c r="A137" s="128"/>
      <c r="B137" s="114"/>
      <c r="C137" s="682"/>
      <c r="D137" s="137" t="s">
        <v>321</v>
      </c>
      <c r="E137" s="26">
        <v>1</v>
      </c>
      <c r="F137" s="4"/>
      <c r="G137" s="4"/>
      <c r="H137" s="4"/>
      <c r="I137" s="4"/>
      <c r="J137" s="4"/>
    </row>
    <row r="138" spans="1:10" s="4" customFormat="1" hidden="1" x14ac:dyDescent="0.25">
      <c r="A138" s="27"/>
      <c r="B138" s="15"/>
      <c r="C138" s="27">
        <v>1</v>
      </c>
      <c r="D138" s="27">
        <v>3</v>
      </c>
      <c r="E138" s="84">
        <f>SUM(E135:E137)</f>
        <v>50</v>
      </c>
    </row>
    <row r="139" spans="1:10" s="7" customFormat="1" hidden="1" x14ac:dyDescent="0.25">
      <c r="A139" s="128">
        <v>28</v>
      </c>
      <c r="B139" s="101">
        <v>41</v>
      </c>
      <c r="C139" s="671" t="s">
        <v>512</v>
      </c>
      <c r="D139" s="18" t="s">
        <v>322</v>
      </c>
      <c r="E139" s="26">
        <v>4</v>
      </c>
      <c r="F139" s="4"/>
      <c r="G139" s="4"/>
      <c r="H139" s="4"/>
      <c r="I139" s="4"/>
      <c r="J139" s="4"/>
    </row>
    <row r="140" spans="1:10" s="7" customFormat="1" hidden="1" x14ac:dyDescent="0.25">
      <c r="A140" s="128"/>
      <c r="B140" s="114"/>
      <c r="C140" s="672"/>
      <c r="D140" s="18" t="s">
        <v>310</v>
      </c>
      <c r="E140" s="233">
        <v>12</v>
      </c>
      <c r="F140" s="4"/>
      <c r="G140" s="4"/>
      <c r="H140" s="4"/>
      <c r="I140" s="4"/>
      <c r="J140" s="4"/>
    </row>
    <row r="141" spans="1:10" s="7" customFormat="1" hidden="1" x14ac:dyDescent="0.25">
      <c r="A141" s="128"/>
      <c r="B141" s="114"/>
      <c r="C141" s="672"/>
      <c r="D141" s="169" t="s">
        <v>513</v>
      </c>
      <c r="E141" s="233">
        <v>35</v>
      </c>
      <c r="F141" s="4"/>
      <c r="G141" s="4"/>
      <c r="H141" s="4"/>
      <c r="I141" s="4"/>
      <c r="J141" s="4"/>
    </row>
    <row r="142" spans="1:10" s="4" customFormat="1" hidden="1" x14ac:dyDescent="0.25">
      <c r="A142" s="27"/>
      <c r="B142" s="15"/>
      <c r="C142" s="27">
        <v>1</v>
      </c>
      <c r="D142" s="27">
        <v>3</v>
      </c>
      <c r="E142" s="84">
        <f>SUM(E139:E141)</f>
        <v>51</v>
      </c>
    </row>
    <row r="143" spans="1:10" s="4" customFormat="1" hidden="1" x14ac:dyDescent="0.25">
      <c r="A143" s="130">
        <v>29</v>
      </c>
      <c r="B143" s="101">
        <v>31</v>
      </c>
      <c r="C143" s="139" t="s">
        <v>308</v>
      </c>
      <c r="D143" s="18" t="s">
        <v>514</v>
      </c>
      <c r="E143" s="26">
        <v>6</v>
      </c>
      <c r="F143" s="6"/>
      <c r="G143" s="6"/>
    </row>
    <row r="144" spans="1:10" s="4" customFormat="1" hidden="1" x14ac:dyDescent="0.25">
      <c r="A144" s="128"/>
      <c r="B144" s="134"/>
      <c r="C144" s="87"/>
      <c r="D144" s="18" t="s">
        <v>318</v>
      </c>
      <c r="E144" s="233">
        <v>15</v>
      </c>
      <c r="F144" s="6"/>
      <c r="G144" s="6"/>
    </row>
    <row r="145" spans="1:10" s="4" customFormat="1" hidden="1" x14ac:dyDescent="0.25">
      <c r="A145" s="128"/>
      <c r="B145" s="134"/>
      <c r="C145" s="87"/>
      <c r="D145" s="18" t="s">
        <v>515</v>
      </c>
      <c r="E145" s="26">
        <v>12</v>
      </c>
      <c r="F145" s="6"/>
      <c r="G145" s="6"/>
    </row>
    <row r="146" spans="1:10" s="4" customFormat="1" hidden="1" x14ac:dyDescent="0.25">
      <c r="A146" s="27"/>
      <c r="B146" s="15"/>
      <c r="C146" s="27">
        <v>1</v>
      </c>
      <c r="D146" s="27">
        <v>3</v>
      </c>
      <c r="E146" s="84">
        <f>SUM(E143:E145)</f>
        <v>33</v>
      </c>
    </row>
    <row r="147" spans="1:10" s="4" customFormat="1" hidden="1" x14ac:dyDescent="0.25">
      <c r="A147" s="128">
        <v>30</v>
      </c>
      <c r="B147" s="101">
        <v>42</v>
      </c>
      <c r="C147" s="87" t="s">
        <v>516</v>
      </c>
      <c r="D147" s="179" t="s">
        <v>517</v>
      </c>
      <c r="E147" s="323">
        <v>18</v>
      </c>
      <c r="F147" s="6"/>
      <c r="G147" s="6"/>
    </row>
    <row r="148" spans="1:10" s="4" customFormat="1" hidden="1" x14ac:dyDescent="0.25">
      <c r="A148" s="128"/>
      <c r="B148" s="134"/>
      <c r="C148" s="87"/>
      <c r="D148" s="137" t="s">
        <v>470</v>
      </c>
      <c r="E148" s="324">
        <v>14</v>
      </c>
      <c r="F148" s="6"/>
      <c r="G148" s="6"/>
    </row>
    <row r="149" spans="1:10" s="4" customFormat="1" hidden="1" x14ac:dyDescent="0.25">
      <c r="A149" s="128"/>
      <c r="B149" s="134"/>
      <c r="C149" s="87"/>
      <c r="D149" s="18" t="s">
        <v>518</v>
      </c>
      <c r="E149" s="324">
        <v>2</v>
      </c>
      <c r="F149" s="6"/>
      <c r="G149" s="6"/>
    </row>
    <row r="150" spans="1:10" s="4" customFormat="1" hidden="1" x14ac:dyDescent="0.25">
      <c r="A150" s="27"/>
      <c r="B150" s="15"/>
      <c r="C150" s="27">
        <v>1</v>
      </c>
      <c r="D150" s="27">
        <v>3</v>
      </c>
      <c r="E150" s="84">
        <f>SUM(E147:E149)</f>
        <v>34</v>
      </c>
    </row>
    <row r="151" spans="1:10" s="4" customFormat="1" hidden="1" x14ac:dyDescent="0.25">
      <c r="A151" s="506">
        <v>31</v>
      </c>
      <c r="B151" s="101">
        <v>38</v>
      </c>
      <c r="C151" s="87" t="s">
        <v>519</v>
      </c>
      <c r="D151" s="18" t="s">
        <v>520</v>
      </c>
      <c r="E151" s="26">
        <v>6</v>
      </c>
      <c r="F151" s="6"/>
      <c r="G151" s="6"/>
    </row>
    <row r="152" spans="1:10" s="4" customFormat="1" hidden="1" x14ac:dyDescent="0.25">
      <c r="A152" s="507"/>
      <c r="B152" s="134"/>
      <c r="C152" s="87"/>
      <c r="D152" s="169" t="s">
        <v>521</v>
      </c>
      <c r="E152" s="26">
        <v>8</v>
      </c>
      <c r="F152" s="6"/>
      <c r="G152" s="6"/>
    </row>
    <row r="153" spans="1:10" s="4" customFormat="1" hidden="1" x14ac:dyDescent="0.25">
      <c r="A153" s="507"/>
      <c r="B153" s="134"/>
      <c r="C153" s="507"/>
      <c r="D153" s="18" t="s">
        <v>522</v>
      </c>
      <c r="E153" s="26">
        <v>12</v>
      </c>
      <c r="F153" s="6"/>
      <c r="G153" s="6"/>
    </row>
    <row r="154" spans="1:10" s="7" customFormat="1" hidden="1" x14ac:dyDescent="0.25">
      <c r="A154" s="533"/>
      <c r="B154" s="181"/>
      <c r="C154" s="533"/>
      <c r="D154" s="18" t="s">
        <v>523</v>
      </c>
      <c r="E154" s="35">
        <v>8</v>
      </c>
      <c r="F154" s="6"/>
      <c r="G154" s="6"/>
      <c r="H154" s="4"/>
      <c r="I154" s="4"/>
      <c r="J154" s="4"/>
    </row>
    <row r="155" spans="1:10" s="4" customFormat="1" hidden="1" x14ac:dyDescent="0.25">
      <c r="A155" s="27"/>
      <c r="B155" s="15"/>
      <c r="C155" s="27">
        <v>1</v>
      </c>
      <c r="D155" s="27">
        <v>4</v>
      </c>
      <c r="E155" s="84">
        <f>SUM(E151:E154)</f>
        <v>34</v>
      </c>
    </row>
    <row r="156" spans="1:10" s="4" customFormat="1" hidden="1" x14ac:dyDescent="0.25">
      <c r="A156" s="128">
        <v>32</v>
      </c>
      <c r="B156" s="101">
        <v>40</v>
      </c>
      <c r="C156" s="87" t="s">
        <v>524</v>
      </c>
      <c r="D156" s="18" t="s">
        <v>525</v>
      </c>
      <c r="E156" s="26">
        <v>17</v>
      </c>
      <c r="F156" s="6"/>
      <c r="G156" s="6"/>
    </row>
    <row r="157" spans="1:10" s="4" customFormat="1" hidden="1" x14ac:dyDescent="0.25">
      <c r="A157" s="128"/>
      <c r="B157" s="134"/>
      <c r="C157" s="87"/>
      <c r="D157" s="18" t="s">
        <v>526</v>
      </c>
      <c r="E157" s="26">
        <v>17</v>
      </c>
      <c r="F157" s="6"/>
      <c r="G157" s="6"/>
    </row>
    <row r="158" spans="1:10" s="4" customFormat="1" hidden="1" x14ac:dyDescent="0.25">
      <c r="A158" s="27"/>
      <c r="B158" s="15"/>
      <c r="C158" s="27">
        <v>1</v>
      </c>
      <c r="D158" s="27">
        <v>2</v>
      </c>
      <c r="E158" s="84">
        <f>SUM(E156:E157)</f>
        <v>34</v>
      </c>
    </row>
    <row r="159" spans="1:10" s="4" customFormat="1" ht="19.5" customHeight="1" x14ac:dyDescent="0.25">
      <c r="A159" s="522" t="s">
        <v>405</v>
      </c>
      <c r="B159" s="522"/>
      <c r="C159" s="522"/>
      <c r="D159" s="522"/>
      <c r="E159" s="522"/>
    </row>
    <row r="160" spans="1:10" s="4" customFormat="1" ht="15.75" customHeight="1" x14ac:dyDescent="0.25">
      <c r="A160" s="100">
        <v>2</v>
      </c>
      <c r="B160" s="101">
        <v>2</v>
      </c>
      <c r="C160" s="169" t="s">
        <v>370</v>
      </c>
      <c r="D160" s="12" t="s">
        <v>371</v>
      </c>
      <c r="E160" s="35">
        <v>3</v>
      </c>
    </row>
    <row r="161" spans="1:8" s="4" customFormat="1" x14ac:dyDescent="0.25">
      <c r="A161" s="50"/>
      <c r="B161" s="15"/>
      <c r="C161" s="27">
        <v>1</v>
      </c>
      <c r="D161" s="27">
        <v>1</v>
      </c>
      <c r="E161" s="84">
        <f>SUM(E160:E160)</f>
        <v>3</v>
      </c>
      <c r="F161" s="6"/>
      <c r="G161" s="6"/>
      <c r="H161" s="6"/>
    </row>
    <row r="162" spans="1:8" s="4" customFormat="1" ht="15.75" customHeight="1" x14ac:dyDescent="0.25">
      <c r="A162" s="491" t="s">
        <v>4</v>
      </c>
      <c r="B162" s="492"/>
      <c r="C162" s="492"/>
      <c r="D162" s="492"/>
      <c r="E162" s="493"/>
    </row>
    <row r="163" spans="1:8" s="4" customFormat="1" ht="36.75" customHeight="1" x14ac:dyDescent="0.25">
      <c r="A163" s="138">
        <v>3</v>
      </c>
      <c r="B163" s="101">
        <v>3</v>
      </c>
      <c r="C163" s="141" t="s">
        <v>372</v>
      </c>
      <c r="D163" s="148" t="s">
        <v>130</v>
      </c>
      <c r="E163" s="35">
        <v>10</v>
      </c>
    </row>
    <row r="164" spans="1:8" s="4" customFormat="1" x14ac:dyDescent="0.25">
      <c r="A164" s="27"/>
      <c r="B164" s="15"/>
      <c r="C164" s="27">
        <v>1</v>
      </c>
      <c r="D164" s="27">
        <v>1</v>
      </c>
      <c r="E164" s="84">
        <f>SUM(E163:E163)</f>
        <v>10</v>
      </c>
      <c r="F164" s="6"/>
      <c r="G164" s="6"/>
      <c r="H164" s="6"/>
    </row>
    <row r="165" spans="1:8" s="4" customFormat="1" x14ac:dyDescent="0.25">
      <c r="A165" s="491" t="s">
        <v>6</v>
      </c>
      <c r="B165" s="492"/>
      <c r="C165" s="492"/>
      <c r="D165" s="492"/>
      <c r="E165" s="493"/>
    </row>
    <row r="166" spans="1:8" s="4" customFormat="1" ht="18.75" customHeight="1" x14ac:dyDescent="0.25">
      <c r="A166" s="494">
        <v>4</v>
      </c>
      <c r="B166" s="101">
        <v>5</v>
      </c>
      <c r="C166" s="636" t="s">
        <v>7</v>
      </c>
      <c r="D166" s="36" t="s">
        <v>173</v>
      </c>
      <c r="E166" s="26">
        <v>16</v>
      </c>
    </row>
    <row r="167" spans="1:8" s="4" customFormat="1" x14ac:dyDescent="0.25">
      <c r="A167" s="495"/>
      <c r="B167" s="114"/>
      <c r="C167" s="634"/>
      <c r="D167" s="36" t="s">
        <v>90</v>
      </c>
      <c r="E167" s="26">
        <v>1</v>
      </c>
    </row>
    <row r="168" spans="1:8" s="4" customFormat="1" x14ac:dyDescent="0.25">
      <c r="A168" s="27"/>
      <c r="B168" s="15"/>
      <c r="C168" s="27">
        <v>1</v>
      </c>
      <c r="D168" s="27">
        <v>2</v>
      </c>
      <c r="E168" s="84">
        <f>SUM(E166:E167)</f>
        <v>17</v>
      </c>
      <c r="F168" s="6"/>
      <c r="G168" s="6"/>
      <c r="H168" s="6"/>
    </row>
    <row r="169" spans="1:8" s="4" customFormat="1" ht="19.5" customHeight="1" x14ac:dyDescent="0.25">
      <c r="A169" s="522" t="s">
        <v>8</v>
      </c>
      <c r="B169" s="522"/>
      <c r="C169" s="522"/>
      <c r="D169" s="522"/>
      <c r="E169" s="522"/>
    </row>
    <row r="170" spans="1:8" s="4" customFormat="1" ht="15.75" customHeight="1" x14ac:dyDescent="0.25">
      <c r="A170" s="100">
        <v>5</v>
      </c>
      <c r="B170" s="101">
        <v>6</v>
      </c>
      <c r="C170" s="169" t="s">
        <v>386</v>
      </c>
      <c r="D170" s="12" t="s">
        <v>61</v>
      </c>
      <c r="E170" s="35">
        <v>6</v>
      </c>
    </row>
    <row r="171" spans="1:8" s="4" customFormat="1" x14ac:dyDescent="0.25">
      <c r="A171" s="50"/>
      <c r="B171" s="15"/>
      <c r="C171" s="27">
        <v>1</v>
      </c>
      <c r="D171" s="27">
        <v>1</v>
      </c>
      <c r="E171" s="84">
        <v>6</v>
      </c>
      <c r="F171" s="6"/>
      <c r="G171" s="6"/>
      <c r="H171" s="6"/>
    </row>
    <row r="172" spans="1:8" s="4" customFormat="1" x14ac:dyDescent="0.25">
      <c r="A172" s="491" t="s">
        <v>9</v>
      </c>
      <c r="B172" s="492"/>
      <c r="C172" s="492"/>
      <c r="D172" s="492"/>
      <c r="E172" s="493"/>
    </row>
    <row r="173" spans="1:8" s="4" customFormat="1" x14ac:dyDescent="0.25">
      <c r="A173" s="138">
        <v>6</v>
      </c>
      <c r="B173" s="114">
        <v>7</v>
      </c>
      <c r="C173" s="132" t="s">
        <v>92</v>
      </c>
      <c r="D173" s="36" t="s">
        <v>149</v>
      </c>
      <c r="E173" s="26">
        <v>2</v>
      </c>
    </row>
    <row r="174" spans="1:8" s="4" customFormat="1" x14ac:dyDescent="0.25">
      <c r="A174" s="27"/>
      <c r="B174" s="15"/>
      <c r="C174" s="27">
        <v>1</v>
      </c>
      <c r="D174" s="27">
        <v>1</v>
      </c>
      <c r="E174" s="84">
        <f>SUM(E173:E173)</f>
        <v>2</v>
      </c>
      <c r="F174" s="6"/>
      <c r="G174" s="6"/>
      <c r="H174" s="6"/>
    </row>
    <row r="175" spans="1:8" s="9" customFormat="1" x14ac:dyDescent="0.25">
      <c r="A175" s="530" t="s">
        <v>10</v>
      </c>
      <c r="B175" s="531"/>
      <c r="C175" s="531"/>
      <c r="D175" s="531"/>
      <c r="E175" s="532"/>
    </row>
    <row r="176" spans="1:8" s="9" customFormat="1" x14ac:dyDescent="0.25">
      <c r="A176" s="130">
        <v>7</v>
      </c>
      <c r="B176" s="133">
        <v>8</v>
      </c>
      <c r="C176" s="131" t="s">
        <v>11</v>
      </c>
      <c r="D176" s="137" t="s">
        <v>131</v>
      </c>
      <c r="E176" s="26">
        <v>24</v>
      </c>
    </row>
    <row r="177" spans="1:8" s="90" customFormat="1" x14ac:dyDescent="0.25">
      <c r="A177" s="27"/>
      <c r="B177" s="15"/>
      <c r="C177" s="27">
        <v>1</v>
      </c>
      <c r="D177" s="27">
        <v>1</v>
      </c>
      <c r="E177" s="84">
        <f>SUM(E176:E176)</f>
        <v>24</v>
      </c>
      <c r="F177" s="89"/>
      <c r="G177" s="89"/>
      <c r="H177" s="89"/>
    </row>
    <row r="178" spans="1:8" s="211" customFormat="1" x14ac:dyDescent="0.25">
      <c r="A178" s="565" t="s">
        <v>13</v>
      </c>
      <c r="B178" s="566"/>
      <c r="C178" s="566"/>
      <c r="D178" s="566"/>
      <c r="E178" s="567"/>
    </row>
    <row r="179" spans="1:8" s="250" customFormat="1" ht="47.25" x14ac:dyDescent="0.25">
      <c r="A179" s="540">
        <v>8</v>
      </c>
      <c r="B179" s="213">
        <v>10</v>
      </c>
      <c r="C179" s="683" t="s">
        <v>18</v>
      </c>
      <c r="D179" s="231" t="s">
        <v>366</v>
      </c>
      <c r="E179" s="296">
        <v>3</v>
      </c>
    </row>
    <row r="180" spans="1:8" s="250" customFormat="1" x14ac:dyDescent="0.25">
      <c r="A180" s="538"/>
      <c r="B180" s="216"/>
      <c r="C180" s="684"/>
      <c r="D180" s="214" t="s">
        <v>167</v>
      </c>
      <c r="E180" s="296">
        <v>2</v>
      </c>
    </row>
    <row r="181" spans="1:8" s="250" customFormat="1" x14ac:dyDescent="0.25">
      <c r="A181" s="538"/>
      <c r="B181" s="216"/>
      <c r="C181" s="684"/>
      <c r="D181" s="214" t="s">
        <v>74</v>
      </c>
      <c r="E181" s="296">
        <v>2</v>
      </c>
    </row>
    <row r="182" spans="1:8" s="250" customFormat="1" x14ac:dyDescent="0.25">
      <c r="A182" s="538"/>
      <c r="B182" s="216"/>
      <c r="C182" s="684"/>
      <c r="D182" s="214" t="s">
        <v>25</v>
      </c>
      <c r="E182" s="296">
        <v>5</v>
      </c>
    </row>
    <row r="183" spans="1:8" s="250" customFormat="1" x14ac:dyDescent="0.25">
      <c r="A183" s="538"/>
      <c r="B183" s="216"/>
      <c r="C183" s="684"/>
      <c r="D183" s="214" t="s">
        <v>345</v>
      </c>
      <c r="E183" s="296">
        <v>4</v>
      </c>
    </row>
    <row r="184" spans="1:8" s="250" customFormat="1" x14ac:dyDescent="0.25">
      <c r="A184" s="538"/>
      <c r="B184" s="216"/>
      <c r="C184" s="684"/>
      <c r="D184" s="214" t="s">
        <v>27</v>
      </c>
      <c r="E184" s="296">
        <v>2</v>
      </c>
    </row>
    <row r="185" spans="1:8" s="250" customFormat="1" x14ac:dyDescent="0.25">
      <c r="A185" s="538"/>
      <c r="B185" s="216"/>
      <c r="C185" s="684"/>
      <c r="D185" s="214" t="s">
        <v>208</v>
      </c>
      <c r="E185" s="296">
        <v>2</v>
      </c>
    </row>
    <row r="186" spans="1:8" s="250" customFormat="1" x14ac:dyDescent="0.25">
      <c r="A186" s="538"/>
      <c r="B186" s="216"/>
      <c r="C186" s="684"/>
      <c r="D186" s="214" t="s">
        <v>373</v>
      </c>
      <c r="E186" s="296">
        <v>1</v>
      </c>
    </row>
    <row r="187" spans="1:8" s="211" customFormat="1" x14ac:dyDescent="0.25">
      <c r="A187" s="242"/>
      <c r="B187" s="236"/>
      <c r="C187" s="220">
        <v>1</v>
      </c>
      <c r="D187" s="222">
        <v>8</v>
      </c>
      <c r="E187" s="232">
        <f>SUM(E179:E186)</f>
        <v>21</v>
      </c>
    </row>
    <row r="188" spans="1:8" s="4" customFormat="1" x14ac:dyDescent="0.25">
      <c r="A188" s="491" t="s">
        <v>29</v>
      </c>
      <c r="B188" s="492"/>
      <c r="C188" s="492"/>
      <c r="D188" s="492"/>
      <c r="E188" s="493"/>
    </row>
    <row r="189" spans="1:8" s="4" customFormat="1" x14ac:dyDescent="0.25">
      <c r="A189" s="100">
        <v>9</v>
      </c>
      <c r="B189" s="114">
        <v>12</v>
      </c>
      <c r="C189" s="634" t="s">
        <v>187</v>
      </c>
      <c r="D189" s="47" t="s">
        <v>151</v>
      </c>
      <c r="E189" s="26">
        <v>10</v>
      </c>
    </row>
    <row r="190" spans="1:8" s="4" customFormat="1" x14ac:dyDescent="0.25">
      <c r="A190" s="100"/>
      <c r="B190" s="114"/>
      <c r="C190" s="634"/>
      <c r="D190" s="47" t="s">
        <v>152</v>
      </c>
      <c r="E190" s="26">
        <v>27</v>
      </c>
    </row>
    <row r="191" spans="1:8" s="4" customFormat="1" x14ac:dyDescent="0.25">
      <c r="A191" s="100"/>
      <c r="B191" s="114"/>
      <c r="C191" s="634"/>
      <c r="D191" s="47" t="s">
        <v>94</v>
      </c>
      <c r="E191" s="26">
        <v>2</v>
      </c>
    </row>
    <row r="192" spans="1:8" s="4" customFormat="1" x14ac:dyDescent="0.25">
      <c r="A192" s="100"/>
      <c r="B192" s="114"/>
      <c r="C192" s="142"/>
      <c r="D192" s="47" t="s">
        <v>414</v>
      </c>
      <c r="E192" s="26">
        <v>7</v>
      </c>
    </row>
    <row r="193" spans="1:8" s="4" customFormat="1" x14ac:dyDescent="0.25">
      <c r="A193" s="100"/>
      <c r="B193" s="114"/>
      <c r="C193" s="142"/>
      <c r="D193" s="47" t="s">
        <v>95</v>
      </c>
      <c r="E193" s="26">
        <v>6</v>
      </c>
    </row>
    <row r="194" spans="1:8" s="4" customFormat="1" x14ac:dyDescent="0.25">
      <c r="A194" s="27"/>
      <c r="B194" s="15"/>
      <c r="C194" s="27">
        <v>1</v>
      </c>
      <c r="D194" s="27">
        <v>5</v>
      </c>
      <c r="E194" s="84">
        <f>SUM(E189:E193)</f>
        <v>52</v>
      </c>
    </row>
    <row r="195" spans="1:8" s="4" customFormat="1" ht="19.5" customHeight="1" x14ac:dyDescent="0.25">
      <c r="A195" s="522" t="s">
        <v>30</v>
      </c>
      <c r="B195" s="522"/>
      <c r="C195" s="522"/>
      <c r="D195" s="522"/>
      <c r="E195" s="522"/>
    </row>
    <row r="196" spans="1:8" s="4" customFormat="1" ht="15.75" customHeight="1" x14ac:dyDescent="0.25">
      <c r="A196" s="495">
        <v>10</v>
      </c>
      <c r="B196" s="518">
        <v>13</v>
      </c>
      <c r="C196" s="640" t="s">
        <v>100</v>
      </c>
      <c r="D196" s="12" t="s">
        <v>100</v>
      </c>
      <c r="E196" s="35">
        <v>7</v>
      </c>
    </row>
    <row r="197" spans="1:8" s="4" customFormat="1" x14ac:dyDescent="0.25">
      <c r="A197" s="495"/>
      <c r="B197" s="514"/>
      <c r="C197" s="641"/>
      <c r="D197" s="12" t="s">
        <v>157</v>
      </c>
      <c r="E197" s="35">
        <v>6</v>
      </c>
    </row>
    <row r="198" spans="1:8" s="4" customFormat="1" x14ac:dyDescent="0.25">
      <c r="A198" s="50"/>
      <c r="B198" s="15"/>
      <c r="C198" s="27">
        <v>1</v>
      </c>
      <c r="D198" s="27">
        <v>2</v>
      </c>
      <c r="E198" s="84">
        <f>SUM(E196:E197)</f>
        <v>13</v>
      </c>
      <c r="F198" s="6"/>
      <c r="G198" s="6"/>
      <c r="H198" s="6"/>
    </row>
    <row r="199" spans="1:8" s="4" customFormat="1" x14ac:dyDescent="0.25">
      <c r="A199" s="491" t="s">
        <v>34</v>
      </c>
      <c r="B199" s="492"/>
      <c r="C199" s="492"/>
      <c r="D199" s="492"/>
      <c r="E199" s="493"/>
    </row>
    <row r="200" spans="1:8" s="4" customFormat="1" ht="31.5" x14ac:dyDescent="0.25">
      <c r="A200" s="495">
        <v>11</v>
      </c>
      <c r="B200" s="114">
        <v>15</v>
      </c>
      <c r="C200" s="634" t="s">
        <v>291</v>
      </c>
      <c r="D200" s="44" t="s">
        <v>484</v>
      </c>
      <c r="E200" s="26">
        <v>14</v>
      </c>
    </row>
    <row r="201" spans="1:8" s="4" customFormat="1" x14ac:dyDescent="0.25">
      <c r="A201" s="495"/>
      <c r="B201" s="114"/>
      <c r="C201" s="634"/>
      <c r="D201" s="38" t="s">
        <v>289</v>
      </c>
      <c r="E201" s="26">
        <v>6</v>
      </c>
    </row>
    <row r="202" spans="1:8" s="4" customFormat="1" ht="31.5" x14ac:dyDescent="0.25">
      <c r="A202" s="495"/>
      <c r="B202" s="114"/>
      <c r="C202" s="634"/>
      <c r="D202" s="38" t="s">
        <v>361</v>
      </c>
      <c r="E202" s="26">
        <v>3</v>
      </c>
    </row>
    <row r="203" spans="1:8" s="4" customFormat="1" x14ac:dyDescent="0.25">
      <c r="A203" s="495"/>
      <c r="B203" s="114"/>
      <c r="C203" s="634"/>
      <c r="D203" s="38" t="s">
        <v>291</v>
      </c>
      <c r="E203" s="26">
        <v>2</v>
      </c>
    </row>
    <row r="204" spans="1:8" s="4" customFormat="1" ht="31.5" x14ac:dyDescent="0.25">
      <c r="A204" s="495"/>
      <c r="B204" s="114"/>
      <c r="C204" s="634"/>
      <c r="D204" s="3" t="s">
        <v>197</v>
      </c>
      <c r="E204" s="26">
        <v>1</v>
      </c>
    </row>
    <row r="205" spans="1:8" s="4" customFormat="1" x14ac:dyDescent="0.25">
      <c r="A205" s="495"/>
      <c r="B205" s="114"/>
      <c r="C205" s="634"/>
      <c r="D205" s="4" t="s">
        <v>35</v>
      </c>
      <c r="E205" s="26">
        <v>1</v>
      </c>
    </row>
    <row r="206" spans="1:8" s="4" customFormat="1" x14ac:dyDescent="0.25">
      <c r="A206" s="100"/>
      <c r="B206" s="114"/>
      <c r="C206" s="142"/>
      <c r="D206" s="3" t="s">
        <v>85</v>
      </c>
      <c r="E206" s="26">
        <v>2</v>
      </c>
    </row>
    <row r="207" spans="1:8" s="4" customFormat="1" ht="31.5" x14ac:dyDescent="0.25">
      <c r="A207" s="100"/>
      <c r="B207" s="114"/>
      <c r="C207" s="142"/>
      <c r="D207" s="44" t="s">
        <v>292</v>
      </c>
      <c r="E207" s="26">
        <v>2</v>
      </c>
    </row>
    <row r="208" spans="1:8" s="4" customFormat="1" x14ac:dyDescent="0.25">
      <c r="A208" s="27"/>
      <c r="B208" s="15"/>
      <c r="C208" s="27">
        <v>1</v>
      </c>
      <c r="D208" s="27">
        <v>8</v>
      </c>
      <c r="E208" s="84">
        <f>SUM(E200:E207)</f>
        <v>31</v>
      </c>
    </row>
    <row r="209" spans="1:256" s="4" customFormat="1" ht="19.5" customHeight="1" x14ac:dyDescent="0.25">
      <c r="A209" s="522" t="s">
        <v>277</v>
      </c>
      <c r="B209" s="522"/>
      <c r="C209" s="522"/>
      <c r="D209" s="522"/>
      <c r="E209" s="522"/>
    </row>
    <row r="210" spans="1:256" s="4" customFormat="1" ht="15.75" customHeight="1" x14ac:dyDescent="0.25">
      <c r="A210" s="495">
        <v>12</v>
      </c>
      <c r="B210" s="518">
        <v>16</v>
      </c>
      <c r="C210" s="640" t="s">
        <v>93</v>
      </c>
      <c r="D210" s="12" t="s">
        <v>93</v>
      </c>
      <c r="E210" s="35">
        <v>6</v>
      </c>
    </row>
    <row r="211" spans="1:256" s="4" customFormat="1" ht="15.75" customHeight="1" x14ac:dyDescent="0.25">
      <c r="A211" s="495"/>
      <c r="B211" s="514"/>
      <c r="C211" s="641"/>
      <c r="D211" s="12" t="s">
        <v>408</v>
      </c>
      <c r="E211" s="35">
        <v>1</v>
      </c>
    </row>
    <row r="212" spans="1:256" s="4" customFormat="1" x14ac:dyDescent="0.25">
      <c r="A212" s="495"/>
      <c r="B212" s="514"/>
      <c r="C212" s="641"/>
      <c r="D212" s="12" t="s">
        <v>177</v>
      </c>
      <c r="E212" s="35">
        <v>2</v>
      </c>
    </row>
    <row r="213" spans="1:256" s="4" customFormat="1" x14ac:dyDescent="0.25">
      <c r="A213" s="50"/>
      <c r="B213" s="15"/>
      <c r="C213" s="27">
        <v>1</v>
      </c>
      <c r="D213" s="27">
        <v>3</v>
      </c>
      <c r="E213" s="84">
        <f>SUM(E210:E212)</f>
        <v>9</v>
      </c>
      <c r="F213" s="6"/>
      <c r="G213" s="6"/>
      <c r="H213" s="6"/>
    </row>
    <row r="214" spans="1:256" s="4" customFormat="1" ht="18" customHeight="1" x14ac:dyDescent="0.25">
      <c r="A214" s="491" t="s">
        <v>38</v>
      </c>
      <c r="B214" s="492"/>
      <c r="C214" s="492"/>
      <c r="D214" s="492"/>
      <c r="E214" s="493"/>
    </row>
    <row r="215" spans="1:256" s="4" customFormat="1" ht="18" customHeight="1" x14ac:dyDescent="0.25">
      <c r="A215" s="636">
        <v>13</v>
      </c>
      <c r="B215" s="668">
        <v>18</v>
      </c>
      <c r="C215" s="636" t="s">
        <v>178</v>
      </c>
      <c r="D215" s="11" t="s">
        <v>418</v>
      </c>
      <c r="E215" s="35">
        <v>2</v>
      </c>
    </row>
    <row r="216" spans="1:256" s="4" customFormat="1" ht="18" customHeight="1" x14ac:dyDescent="0.25">
      <c r="A216" s="634"/>
      <c r="B216" s="669"/>
      <c r="C216" s="634"/>
      <c r="D216" s="11" t="s">
        <v>40</v>
      </c>
      <c r="E216" s="35">
        <v>1</v>
      </c>
    </row>
    <row r="217" spans="1:256" s="4" customFormat="1" ht="18" customHeight="1" x14ac:dyDescent="0.25">
      <c r="A217" s="634"/>
      <c r="B217" s="669"/>
      <c r="C217" s="634"/>
      <c r="D217" s="11" t="s">
        <v>419</v>
      </c>
      <c r="E217" s="35">
        <v>8</v>
      </c>
    </row>
    <row r="218" spans="1:256" s="4" customFormat="1" ht="18" customHeight="1" x14ac:dyDescent="0.25">
      <c r="A218" s="634"/>
      <c r="B218" s="669"/>
      <c r="C218" s="634"/>
      <c r="D218" s="11" t="s">
        <v>375</v>
      </c>
      <c r="E218" s="35">
        <v>15</v>
      </c>
    </row>
    <row r="219" spans="1:256" s="4" customFormat="1" ht="18" customHeight="1" x14ac:dyDescent="0.25">
      <c r="A219" s="664"/>
      <c r="B219" s="670"/>
      <c r="C219" s="664"/>
      <c r="D219" s="11" t="s">
        <v>398</v>
      </c>
      <c r="E219" s="35">
        <v>1</v>
      </c>
    </row>
    <row r="220" spans="1:256" s="4" customFormat="1" x14ac:dyDescent="0.25">
      <c r="A220" s="27"/>
      <c r="B220" s="15"/>
      <c r="C220" s="27">
        <v>1</v>
      </c>
      <c r="D220" s="27">
        <v>5</v>
      </c>
      <c r="E220" s="84">
        <f>SUM(E215:E219)</f>
        <v>27</v>
      </c>
    </row>
    <row r="221" spans="1:256" customFormat="1" x14ac:dyDescent="0.25">
      <c r="A221" s="511" t="s">
        <v>46</v>
      </c>
      <c r="B221" s="511"/>
      <c r="C221" s="511"/>
      <c r="D221" s="511"/>
      <c r="E221" s="51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1"/>
      <c r="HT221" s="91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  <c r="IU221" s="91"/>
      <c r="IV221" s="91"/>
    </row>
    <row r="222" spans="1:256" customFormat="1" x14ac:dyDescent="0.25">
      <c r="A222" s="92">
        <v>14</v>
      </c>
      <c r="B222" s="93">
        <v>19</v>
      </c>
      <c r="C222" s="679" t="s">
        <v>222</v>
      </c>
      <c r="D222" s="145" t="s">
        <v>203</v>
      </c>
      <c r="E222" s="301">
        <v>8</v>
      </c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1"/>
      <c r="HT222" s="91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  <c r="IU222" s="91"/>
      <c r="IV222" s="91"/>
    </row>
    <row r="223" spans="1:256" customFormat="1" x14ac:dyDescent="0.25">
      <c r="A223" s="95"/>
      <c r="B223" s="96"/>
      <c r="C223" s="680"/>
      <c r="D223" s="145" t="s">
        <v>224</v>
      </c>
      <c r="E223" s="301">
        <v>1</v>
      </c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  <c r="IU223" s="91"/>
      <c r="IV223" s="91"/>
    </row>
    <row r="224" spans="1:256" customFormat="1" x14ac:dyDescent="0.25">
      <c r="A224" s="95"/>
      <c r="B224" s="96"/>
      <c r="C224" s="680"/>
      <c r="D224" s="145" t="s">
        <v>222</v>
      </c>
      <c r="E224" s="301">
        <v>6</v>
      </c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1"/>
      <c r="HT224" s="91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  <c r="IU224" s="91"/>
      <c r="IV224" s="91"/>
    </row>
    <row r="225" spans="1:256" customFormat="1" x14ac:dyDescent="0.25">
      <c r="A225" s="95"/>
      <c r="B225" s="96"/>
      <c r="C225" s="681"/>
      <c r="D225" s="145"/>
      <c r="E225" s="30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1"/>
      <c r="HT225" s="91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  <c r="IU225" s="91"/>
      <c r="IV225" s="91"/>
    </row>
    <row r="226" spans="1:256" s="4" customFormat="1" x14ac:dyDescent="0.25">
      <c r="A226" s="27"/>
      <c r="B226" s="15"/>
      <c r="C226" s="27">
        <v>1</v>
      </c>
      <c r="D226" s="27">
        <v>3</v>
      </c>
      <c r="E226" s="84">
        <v>15</v>
      </c>
    </row>
    <row r="227" spans="1:256" s="4" customFormat="1" ht="15.75" customHeight="1" x14ac:dyDescent="0.25">
      <c r="A227" s="491" t="s">
        <v>47</v>
      </c>
      <c r="B227" s="492"/>
      <c r="C227" s="492"/>
      <c r="D227" s="492"/>
      <c r="E227" s="493"/>
    </row>
    <row r="228" spans="1:256" s="4" customFormat="1" x14ac:dyDescent="0.25">
      <c r="A228" s="506">
        <v>15</v>
      </c>
      <c r="B228" s="133">
        <v>22</v>
      </c>
      <c r="C228" s="506" t="s">
        <v>461</v>
      </c>
      <c r="D228" s="137" t="s">
        <v>412</v>
      </c>
      <c r="E228" s="35">
        <v>53</v>
      </c>
    </row>
    <row r="229" spans="1:256" s="4" customFormat="1" x14ac:dyDescent="0.25">
      <c r="A229" s="507"/>
      <c r="B229" s="134"/>
      <c r="C229" s="507"/>
      <c r="D229" s="137" t="s">
        <v>462</v>
      </c>
      <c r="E229" s="26">
        <v>6</v>
      </c>
    </row>
    <row r="230" spans="1:256" s="4" customFormat="1" x14ac:dyDescent="0.25">
      <c r="A230" s="507"/>
      <c r="B230" s="134"/>
      <c r="C230" s="507"/>
      <c r="D230" s="137" t="s">
        <v>475</v>
      </c>
      <c r="E230" s="26">
        <v>2</v>
      </c>
    </row>
    <row r="231" spans="1:256" s="4" customFormat="1" x14ac:dyDescent="0.25">
      <c r="A231" s="507"/>
      <c r="B231" s="134"/>
      <c r="C231" s="507"/>
      <c r="D231" s="137" t="s">
        <v>464</v>
      </c>
      <c r="E231" s="26">
        <v>21</v>
      </c>
    </row>
    <row r="232" spans="1:256" s="4" customFormat="1" x14ac:dyDescent="0.25">
      <c r="A232" s="507"/>
      <c r="B232" s="134"/>
      <c r="C232" s="507"/>
      <c r="D232" s="148" t="s">
        <v>465</v>
      </c>
      <c r="E232" s="26">
        <v>2</v>
      </c>
    </row>
    <row r="233" spans="1:256" s="4" customFormat="1" x14ac:dyDescent="0.25">
      <c r="A233" s="507"/>
      <c r="B233" s="134"/>
      <c r="C233" s="507"/>
      <c r="D233" s="148" t="s">
        <v>153</v>
      </c>
      <c r="E233" s="26">
        <v>7</v>
      </c>
    </row>
    <row r="234" spans="1:256" s="4" customFormat="1" x14ac:dyDescent="0.25">
      <c r="A234" s="507"/>
      <c r="B234" s="134"/>
      <c r="C234" s="507"/>
      <c r="D234" s="148" t="s">
        <v>162</v>
      </c>
      <c r="E234" s="26">
        <v>6</v>
      </c>
    </row>
    <row r="235" spans="1:256" s="4" customFormat="1" x14ac:dyDescent="0.25">
      <c r="A235" s="507"/>
      <c r="B235" s="134"/>
      <c r="C235" s="507"/>
      <c r="D235" s="148" t="s">
        <v>163</v>
      </c>
      <c r="E235" s="26">
        <v>3</v>
      </c>
    </row>
    <row r="236" spans="1:256" s="4" customFormat="1" x14ac:dyDescent="0.25">
      <c r="A236" s="507"/>
      <c r="B236" s="134"/>
      <c r="C236" s="507"/>
      <c r="D236" s="137" t="s">
        <v>147</v>
      </c>
      <c r="E236" s="26">
        <v>6</v>
      </c>
    </row>
    <row r="237" spans="1:256" s="4" customFormat="1" x14ac:dyDescent="0.25">
      <c r="A237" s="507"/>
      <c r="B237" s="134"/>
      <c r="C237" s="507"/>
      <c r="D237" s="148" t="s">
        <v>133</v>
      </c>
      <c r="E237" s="26">
        <v>8</v>
      </c>
    </row>
    <row r="238" spans="1:256" s="4" customFormat="1" x14ac:dyDescent="0.25">
      <c r="A238" s="507"/>
      <c r="B238" s="134"/>
      <c r="C238" s="507"/>
      <c r="D238" s="148" t="s">
        <v>354</v>
      </c>
      <c r="E238" s="279">
        <v>1</v>
      </c>
    </row>
    <row r="239" spans="1:256" s="4" customFormat="1" x14ac:dyDescent="0.25">
      <c r="A239" s="533"/>
      <c r="B239" s="134"/>
      <c r="C239" s="533"/>
      <c r="D239" s="148" t="s">
        <v>134</v>
      </c>
      <c r="E239" s="26">
        <v>2</v>
      </c>
      <c r="F239" s="6"/>
      <c r="G239" s="6"/>
      <c r="H239" s="6"/>
    </row>
    <row r="240" spans="1:256" s="4" customFormat="1" ht="15.75" customHeight="1" x14ac:dyDescent="0.25">
      <c r="A240" s="27"/>
      <c r="B240" s="15"/>
      <c r="C240" s="27">
        <v>1</v>
      </c>
      <c r="D240" s="27">
        <v>4</v>
      </c>
      <c r="E240" s="84">
        <f>SUM(E228:E239)</f>
        <v>117</v>
      </c>
    </row>
    <row r="241" spans="1:8" s="4" customFormat="1" x14ac:dyDescent="0.25">
      <c r="A241" s="491" t="s">
        <v>48</v>
      </c>
      <c r="B241" s="492"/>
      <c r="C241" s="492"/>
      <c r="D241" s="492"/>
      <c r="E241" s="493"/>
    </row>
    <row r="242" spans="1:8" s="4" customFormat="1" x14ac:dyDescent="0.25">
      <c r="A242" s="138">
        <v>16</v>
      </c>
      <c r="B242" s="101">
        <v>23</v>
      </c>
      <c r="C242" s="132" t="s">
        <v>239</v>
      </c>
      <c r="D242" s="169" t="s">
        <v>439</v>
      </c>
      <c r="E242" s="35">
        <v>1</v>
      </c>
    </row>
    <row r="243" spans="1:8" s="4" customFormat="1" x14ac:dyDescent="0.25">
      <c r="A243" s="27"/>
      <c r="B243" s="15"/>
      <c r="C243" s="27">
        <v>1</v>
      </c>
      <c r="D243" s="27">
        <v>1</v>
      </c>
      <c r="E243" s="84">
        <f>SUM(E242:E242)</f>
        <v>1</v>
      </c>
      <c r="F243" s="6"/>
      <c r="G243" s="6"/>
      <c r="H243" s="6"/>
    </row>
    <row r="244" spans="1:8" s="4" customFormat="1" x14ac:dyDescent="0.25">
      <c r="A244" s="491" t="s">
        <v>423</v>
      </c>
      <c r="B244" s="492"/>
      <c r="C244" s="492"/>
      <c r="D244" s="492"/>
      <c r="E244" s="493"/>
    </row>
    <row r="245" spans="1:8" s="4" customFormat="1" x14ac:dyDescent="0.25">
      <c r="A245" s="138">
        <v>17</v>
      </c>
      <c r="B245" s="114">
        <v>25</v>
      </c>
      <c r="C245" s="132" t="s">
        <v>424</v>
      </c>
      <c r="D245" s="36" t="s">
        <v>357</v>
      </c>
      <c r="E245" s="26">
        <v>1</v>
      </c>
    </row>
    <row r="246" spans="1:8" s="4" customFormat="1" x14ac:dyDescent="0.25">
      <c r="A246" s="27"/>
      <c r="B246" s="15"/>
      <c r="C246" s="27">
        <v>1</v>
      </c>
      <c r="D246" s="27">
        <v>1</v>
      </c>
      <c r="E246" s="84">
        <f>SUM(E245:E245)</f>
        <v>1</v>
      </c>
      <c r="F246" s="6"/>
      <c r="G246" s="6"/>
      <c r="H246" s="6"/>
    </row>
    <row r="247" spans="1:8" s="4" customFormat="1" x14ac:dyDescent="0.25">
      <c r="A247" s="491" t="s">
        <v>52</v>
      </c>
      <c r="B247" s="492"/>
      <c r="C247" s="492"/>
      <c r="D247" s="492"/>
      <c r="E247" s="493"/>
    </row>
    <row r="248" spans="1:8" s="4" customFormat="1" ht="15.75" customHeight="1" x14ac:dyDescent="0.25">
      <c r="A248" s="506">
        <v>18</v>
      </c>
      <c r="B248" s="133">
        <v>26</v>
      </c>
      <c r="C248" s="651" t="s">
        <v>303</v>
      </c>
      <c r="D248" s="137" t="s">
        <v>294</v>
      </c>
      <c r="E248" s="26">
        <v>1</v>
      </c>
    </row>
    <row r="249" spans="1:8" s="4" customFormat="1" ht="15.75" customHeight="1" x14ac:dyDescent="0.25">
      <c r="A249" s="507"/>
      <c r="B249" s="134"/>
      <c r="C249" s="626"/>
      <c r="D249" s="137" t="s">
        <v>288</v>
      </c>
      <c r="E249" s="26">
        <v>7</v>
      </c>
    </row>
    <row r="250" spans="1:8" s="4" customFormat="1" ht="15.75" customHeight="1" x14ac:dyDescent="0.25">
      <c r="A250" s="507"/>
      <c r="B250" s="134"/>
      <c r="C250" s="626"/>
      <c r="D250" s="137" t="s">
        <v>16</v>
      </c>
      <c r="E250" s="26">
        <v>5</v>
      </c>
    </row>
    <row r="251" spans="1:8" s="4" customFormat="1" ht="15.75" customHeight="1" x14ac:dyDescent="0.25">
      <c r="A251" s="507"/>
      <c r="B251" s="134"/>
      <c r="C251" s="626"/>
      <c r="D251" s="137" t="s">
        <v>425</v>
      </c>
      <c r="E251" s="26">
        <v>1</v>
      </c>
    </row>
    <row r="252" spans="1:8" s="4" customFormat="1" ht="15.75" customHeight="1" x14ac:dyDescent="0.25">
      <c r="A252" s="507"/>
      <c r="B252" s="134"/>
      <c r="C252" s="626"/>
      <c r="D252" s="137" t="s">
        <v>107</v>
      </c>
      <c r="E252" s="26">
        <v>4</v>
      </c>
    </row>
    <row r="253" spans="1:8" s="4" customFormat="1" ht="15.75" customHeight="1" x14ac:dyDescent="0.25">
      <c r="A253" s="507"/>
      <c r="B253" s="134"/>
      <c r="C253" s="626"/>
      <c r="D253" s="137" t="s">
        <v>413</v>
      </c>
      <c r="E253" s="26">
        <v>14</v>
      </c>
    </row>
    <row r="254" spans="1:8" s="4" customFormat="1" x14ac:dyDescent="0.25">
      <c r="A254" s="507"/>
      <c r="B254" s="134"/>
      <c r="C254" s="626"/>
      <c r="D254" s="137" t="s">
        <v>486</v>
      </c>
      <c r="E254" s="26">
        <v>5</v>
      </c>
    </row>
    <row r="255" spans="1:8" s="4" customFormat="1" x14ac:dyDescent="0.25">
      <c r="A255" s="27"/>
      <c r="B255" s="15"/>
      <c r="C255" s="27">
        <v>1</v>
      </c>
      <c r="D255" s="27">
        <v>7</v>
      </c>
      <c r="E255" s="84">
        <v>37</v>
      </c>
      <c r="F255" s="54"/>
      <c r="G255" s="54"/>
      <c r="H255" s="54"/>
    </row>
    <row r="256" spans="1:8" s="4" customFormat="1" x14ac:dyDescent="0.25">
      <c r="A256" s="491" t="s">
        <v>53</v>
      </c>
      <c r="B256" s="492"/>
      <c r="C256" s="492"/>
      <c r="D256" s="492"/>
      <c r="E256" s="493"/>
    </row>
    <row r="257" spans="1:5" s="4" customFormat="1" ht="15.75" customHeight="1" x14ac:dyDescent="0.25">
      <c r="A257" s="494">
        <v>19</v>
      </c>
      <c r="B257" s="101">
        <v>27</v>
      </c>
      <c r="C257" s="636" t="s">
        <v>446</v>
      </c>
      <c r="D257" s="47" t="s">
        <v>379</v>
      </c>
      <c r="E257" s="298">
        <v>1</v>
      </c>
    </row>
    <row r="258" spans="1:5" s="4" customFormat="1" x14ac:dyDescent="0.25">
      <c r="A258" s="495"/>
      <c r="B258" s="114"/>
      <c r="C258" s="634"/>
      <c r="D258" s="4" t="s">
        <v>380</v>
      </c>
      <c r="E258" s="82">
        <v>3</v>
      </c>
    </row>
    <row r="259" spans="1:5" s="4" customFormat="1" x14ac:dyDescent="0.25">
      <c r="A259" s="495"/>
      <c r="B259" s="514"/>
      <c r="C259" s="634"/>
      <c r="D259" s="47" t="s">
        <v>447</v>
      </c>
      <c r="E259" s="82">
        <v>4</v>
      </c>
    </row>
    <row r="260" spans="1:5" s="4" customFormat="1" x14ac:dyDescent="0.25">
      <c r="A260" s="495"/>
      <c r="B260" s="514"/>
      <c r="C260" s="634"/>
      <c r="D260" s="47" t="s">
        <v>448</v>
      </c>
      <c r="E260" s="82">
        <v>4</v>
      </c>
    </row>
    <row r="261" spans="1:5" s="4" customFormat="1" x14ac:dyDescent="0.25">
      <c r="A261" s="495"/>
      <c r="B261" s="514"/>
      <c r="C261" s="634"/>
      <c r="D261" s="18" t="s">
        <v>449</v>
      </c>
      <c r="E261" s="82">
        <v>9</v>
      </c>
    </row>
    <row r="262" spans="1:5" s="4" customFormat="1" x14ac:dyDescent="0.25">
      <c r="A262" s="495"/>
      <c r="B262" s="514"/>
      <c r="C262" s="634"/>
      <c r="D262" s="18" t="s">
        <v>115</v>
      </c>
      <c r="E262" s="277">
        <v>8</v>
      </c>
    </row>
    <row r="263" spans="1:5" s="4" customFormat="1" x14ac:dyDescent="0.25">
      <c r="A263" s="100"/>
      <c r="B263" s="114"/>
      <c r="C263" s="142"/>
      <c r="D263" s="47" t="s">
        <v>5</v>
      </c>
      <c r="E263" s="277">
        <v>1</v>
      </c>
    </row>
    <row r="264" spans="1:5" s="4" customFormat="1" x14ac:dyDescent="0.25">
      <c r="A264" s="100"/>
      <c r="B264" s="114"/>
      <c r="C264" s="142"/>
      <c r="D264" s="47" t="s">
        <v>217</v>
      </c>
      <c r="E264" s="277">
        <v>1</v>
      </c>
    </row>
    <row r="265" spans="1:5" s="4" customFormat="1" x14ac:dyDescent="0.25">
      <c r="A265" s="27"/>
      <c r="B265" s="15"/>
      <c r="C265" s="27">
        <v>1</v>
      </c>
      <c r="D265" s="27">
        <v>8</v>
      </c>
      <c r="E265" s="84">
        <f>SUM(E257:E264)</f>
        <v>31</v>
      </c>
    </row>
    <row r="266" spans="1:5" s="4" customFormat="1" x14ac:dyDescent="0.25">
      <c r="A266" s="491" t="s">
        <v>54</v>
      </c>
      <c r="B266" s="492"/>
      <c r="C266" s="492"/>
      <c r="D266" s="492"/>
      <c r="E266" s="493"/>
    </row>
    <row r="267" spans="1:5" s="4" customFormat="1" x14ac:dyDescent="0.25">
      <c r="A267" s="128">
        <v>20</v>
      </c>
      <c r="B267" s="101">
        <v>41</v>
      </c>
      <c r="C267" s="131" t="s">
        <v>832</v>
      </c>
      <c r="D267" s="18" t="s">
        <v>773</v>
      </c>
      <c r="E267" s="25">
        <v>35</v>
      </c>
    </row>
    <row r="268" spans="1:5" s="4" customFormat="1" x14ac:dyDescent="0.25">
      <c r="A268" s="128"/>
      <c r="B268" s="128"/>
      <c r="C268" s="129"/>
      <c r="D268" s="137" t="s">
        <v>709</v>
      </c>
      <c r="E268" s="25">
        <v>32</v>
      </c>
    </row>
    <row r="269" spans="1:5" s="4" customFormat="1" x14ac:dyDescent="0.25">
      <c r="A269" s="128"/>
      <c r="B269" s="128"/>
      <c r="C269" s="129"/>
      <c r="D269" s="137" t="s">
        <v>833</v>
      </c>
      <c r="E269" s="25">
        <v>10</v>
      </c>
    </row>
    <row r="270" spans="1:5" s="4" customFormat="1" x14ac:dyDescent="0.25">
      <c r="A270" s="27"/>
      <c r="B270" s="15"/>
      <c r="C270" s="27">
        <v>1</v>
      </c>
      <c r="D270" s="27">
        <v>3</v>
      </c>
      <c r="E270" s="27">
        <f>SUM(E267:E269)</f>
        <v>77</v>
      </c>
    </row>
    <row r="271" spans="1:5" s="4" customFormat="1" x14ac:dyDescent="0.25">
      <c r="A271" s="506">
        <v>21</v>
      </c>
      <c r="B271" s="101">
        <v>30</v>
      </c>
      <c r="C271" s="651" t="s">
        <v>834</v>
      </c>
      <c r="D271" s="18" t="s">
        <v>835</v>
      </c>
      <c r="E271" s="25">
        <v>4</v>
      </c>
    </row>
    <row r="272" spans="1:5" s="4" customFormat="1" x14ac:dyDescent="0.25">
      <c r="A272" s="507"/>
      <c r="B272" s="134"/>
      <c r="C272" s="626"/>
      <c r="D272" s="18" t="s">
        <v>836</v>
      </c>
      <c r="E272" s="25">
        <v>18</v>
      </c>
    </row>
    <row r="273" spans="1:5" s="4" customFormat="1" x14ac:dyDescent="0.25">
      <c r="A273" s="507"/>
      <c r="B273" s="134"/>
      <c r="C273" s="626"/>
      <c r="D273" s="18" t="s">
        <v>776</v>
      </c>
      <c r="E273" s="25">
        <v>45</v>
      </c>
    </row>
    <row r="274" spans="1:5" s="4" customFormat="1" x14ac:dyDescent="0.25">
      <c r="A274" s="27"/>
      <c r="B274" s="15"/>
      <c r="C274" s="27">
        <v>1</v>
      </c>
      <c r="D274" s="27">
        <v>3</v>
      </c>
      <c r="E274" s="27">
        <f>SUM(E271:E273)</f>
        <v>67</v>
      </c>
    </row>
    <row r="275" spans="1:5" s="4" customFormat="1" ht="31.5" x14ac:dyDescent="0.25">
      <c r="A275" s="128">
        <v>22</v>
      </c>
      <c r="B275" s="101">
        <v>36</v>
      </c>
      <c r="C275" s="131" t="s">
        <v>819</v>
      </c>
      <c r="D275" s="188" t="s">
        <v>837</v>
      </c>
      <c r="E275" s="391">
        <v>80</v>
      </c>
    </row>
    <row r="276" spans="1:5" s="4" customFormat="1" x14ac:dyDescent="0.25">
      <c r="A276" s="27"/>
      <c r="B276" s="15"/>
      <c r="C276" s="27">
        <v>1</v>
      </c>
      <c r="D276" s="27">
        <v>1</v>
      </c>
      <c r="E276" s="27">
        <f>SUM(E275:E275)</f>
        <v>80</v>
      </c>
    </row>
    <row r="277" spans="1:5" s="4" customFormat="1" x14ac:dyDescent="0.25">
      <c r="A277" s="520">
        <v>23</v>
      </c>
      <c r="B277" s="518">
        <v>31</v>
      </c>
      <c r="C277" s="640" t="s">
        <v>838</v>
      </c>
      <c r="D277" s="18" t="s">
        <v>839</v>
      </c>
      <c r="E277" s="25">
        <v>14</v>
      </c>
    </row>
    <row r="278" spans="1:5" s="4" customFormat="1" x14ac:dyDescent="0.25">
      <c r="A278" s="521"/>
      <c r="B278" s="514"/>
      <c r="C278" s="641"/>
      <c r="D278" s="40" t="s">
        <v>762</v>
      </c>
      <c r="E278" s="25">
        <v>41</v>
      </c>
    </row>
    <row r="279" spans="1:5" s="4" customFormat="1" x14ac:dyDescent="0.25">
      <c r="A279" s="27"/>
      <c r="B279" s="15"/>
      <c r="C279" s="27">
        <v>1</v>
      </c>
      <c r="D279" s="27">
        <v>2</v>
      </c>
      <c r="E279" s="27">
        <f>SUM(E277:E278)</f>
        <v>55</v>
      </c>
    </row>
    <row r="280" spans="1:5" s="4" customFormat="1" ht="31.5" x14ac:dyDescent="0.25">
      <c r="A280" s="130">
        <v>24</v>
      </c>
      <c r="B280" s="101">
        <v>32</v>
      </c>
      <c r="C280" s="447" t="s">
        <v>840</v>
      </c>
      <c r="D280" s="137" t="s">
        <v>700</v>
      </c>
      <c r="E280" s="25">
        <v>16</v>
      </c>
    </row>
    <row r="281" spans="1:5" s="4" customFormat="1" x14ac:dyDescent="0.25">
      <c r="A281" s="128"/>
      <c r="B281" s="114"/>
      <c r="C281" s="7"/>
      <c r="D281" s="137" t="s">
        <v>680</v>
      </c>
      <c r="E281" s="25">
        <v>23</v>
      </c>
    </row>
    <row r="282" spans="1:5" s="4" customFormat="1" x14ac:dyDescent="0.25">
      <c r="A282" s="27"/>
      <c r="B282" s="15"/>
      <c r="C282" s="27">
        <v>1</v>
      </c>
      <c r="D282" s="27">
        <v>2</v>
      </c>
      <c r="E282" s="27">
        <f>SUM(E280:E281)</f>
        <v>39</v>
      </c>
    </row>
    <row r="283" spans="1:5" s="4" customFormat="1" x14ac:dyDescent="0.25">
      <c r="A283" s="128">
        <v>25</v>
      </c>
      <c r="B283" s="7">
        <v>33</v>
      </c>
      <c r="C283" s="583" t="s">
        <v>789</v>
      </c>
      <c r="D283" s="40" t="s">
        <v>841</v>
      </c>
      <c r="E283" s="25">
        <v>12</v>
      </c>
    </row>
    <row r="284" spans="1:5" s="4" customFormat="1" x14ac:dyDescent="0.25">
      <c r="A284" s="128"/>
      <c r="B284" s="448"/>
      <c r="C284" s="667"/>
      <c r="D284" s="40" t="s">
        <v>786</v>
      </c>
      <c r="E284" s="25">
        <v>27</v>
      </c>
    </row>
    <row r="285" spans="1:5" s="4" customFormat="1" x14ac:dyDescent="0.25">
      <c r="A285" s="128"/>
      <c r="B285" s="449"/>
      <c r="C285" s="7"/>
      <c r="D285" s="137" t="s">
        <v>706</v>
      </c>
      <c r="E285" s="25">
        <v>4</v>
      </c>
    </row>
    <row r="286" spans="1:5" s="4" customFormat="1" x14ac:dyDescent="0.25">
      <c r="A286" s="27"/>
      <c r="B286" s="15"/>
      <c r="C286" s="27">
        <v>1</v>
      </c>
      <c r="D286" s="27">
        <v>3</v>
      </c>
      <c r="E286" s="27">
        <f>SUM(E283:E285)</f>
        <v>43</v>
      </c>
    </row>
    <row r="287" spans="1:5" s="4" customFormat="1" ht="31.5" x14ac:dyDescent="0.25">
      <c r="A287" s="128">
        <v>26</v>
      </c>
      <c r="B287" s="101">
        <v>40</v>
      </c>
      <c r="C287" s="440" t="s">
        <v>842</v>
      </c>
      <c r="D287" s="40" t="s">
        <v>724</v>
      </c>
      <c r="E287" s="25">
        <v>43</v>
      </c>
    </row>
    <row r="288" spans="1:5" s="4" customFormat="1" x14ac:dyDescent="0.25">
      <c r="A288" s="27"/>
      <c r="B288" s="15"/>
      <c r="C288" s="27">
        <v>1</v>
      </c>
      <c r="D288" s="27">
        <v>1</v>
      </c>
      <c r="E288" s="27">
        <f>SUM(E287:E287)</f>
        <v>43</v>
      </c>
    </row>
    <row r="289" spans="1:5" s="4" customFormat="1" ht="31.5" x14ac:dyDescent="0.25">
      <c r="A289" s="128">
        <v>27</v>
      </c>
      <c r="B289" s="101">
        <v>34</v>
      </c>
      <c r="C289" s="440" t="s">
        <v>843</v>
      </c>
      <c r="D289" s="18" t="s">
        <v>844</v>
      </c>
      <c r="E289" s="25">
        <v>65</v>
      </c>
    </row>
    <row r="290" spans="1:5" s="4" customFormat="1" x14ac:dyDescent="0.25">
      <c r="A290" s="27"/>
      <c r="B290" s="15"/>
      <c r="C290" s="27">
        <v>1</v>
      </c>
      <c r="D290" s="27">
        <v>1</v>
      </c>
      <c r="E290" s="27">
        <f>SUM(E289:E289)</f>
        <v>65</v>
      </c>
    </row>
    <row r="291" spans="1:5" s="4" customFormat="1" x14ac:dyDescent="0.25">
      <c r="A291" s="352">
        <v>28</v>
      </c>
      <c r="B291" s="444">
        <v>35</v>
      </c>
      <c r="C291" s="18" t="s">
        <v>845</v>
      </c>
      <c r="D291" s="18" t="s">
        <v>743</v>
      </c>
      <c r="E291" s="29">
        <v>9</v>
      </c>
    </row>
    <row r="292" spans="1:5" s="4" customFormat="1" x14ac:dyDescent="0.25">
      <c r="A292" s="450"/>
      <c r="B292" s="451"/>
      <c r="C292" s="452"/>
      <c r="D292" s="18" t="s">
        <v>846</v>
      </c>
      <c r="E292" s="29">
        <v>31</v>
      </c>
    </row>
    <row r="293" spans="1:5" s="4" customFormat="1" x14ac:dyDescent="0.25">
      <c r="A293" s="450"/>
      <c r="B293" s="451"/>
      <c r="C293" s="452"/>
      <c r="D293" s="18" t="s">
        <v>758</v>
      </c>
      <c r="E293" s="29">
        <v>18</v>
      </c>
    </row>
    <row r="294" spans="1:5" s="4" customFormat="1" x14ac:dyDescent="0.25">
      <c r="A294" s="27"/>
      <c r="B294" s="15"/>
      <c r="C294" s="27">
        <v>1</v>
      </c>
      <c r="D294" s="27">
        <v>3</v>
      </c>
      <c r="E294" s="27">
        <f>SUM(E291:E293)</f>
        <v>58</v>
      </c>
    </row>
    <row r="295" spans="1:5" s="4" customFormat="1" x14ac:dyDescent="0.25">
      <c r="A295" s="128">
        <v>29</v>
      </c>
      <c r="B295" s="101">
        <v>38</v>
      </c>
      <c r="C295" s="671" t="s">
        <v>847</v>
      </c>
      <c r="D295" s="18" t="s">
        <v>848</v>
      </c>
      <c r="E295" s="25">
        <v>27</v>
      </c>
    </row>
    <row r="296" spans="1:5" s="4" customFormat="1" x14ac:dyDescent="0.25">
      <c r="A296" s="128"/>
      <c r="B296" s="114"/>
      <c r="C296" s="672"/>
      <c r="D296" s="18" t="s">
        <v>845</v>
      </c>
      <c r="E296" s="25">
        <v>10</v>
      </c>
    </row>
    <row r="297" spans="1:5" s="4" customFormat="1" x14ac:dyDescent="0.25">
      <c r="A297" s="128"/>
      <c r="B297" s="114"/>
      <c r="C297" s="672"/>
      <c r="D297" s="18" t="s">
        <v>849</v>
      </c>
      <c r="E297" s="25">
        <v>3</v>
      </c>
    </row>
    <row r="298" spans="1:5" s="4" customFormat="1" x14ac:dyDescent="0.25">
      <c r="A298" s="128"/>
      <c r="B298" s="114"/>
      <c r="C298" s="672"/>
      <c r="D298" s="18" t="s">
        <v>850</v>
      </c>
      <c r="E298" s="25">
        <v>18</v>
      </c>
    </row>
    <row r="299" spans="1:5" s="4" customFormat="1" x14ac:dyDescent="0.25">
      <c r="A299" s="27"/>
      <c r="B299" s="15"/>
      <c r="C299" s="27">
        <v>1</v>
      </c>
      <c r="D299" s="27">
        <v>4</v>
      </c>
      <c r="E299" s="27">
        <f>SUM(E295:E298)</f>
        <v>58</v>
      </c>
    </row>
    <row r="300" spans="1:5" s="4" customFormat="1" x14ac:dyDescent="0.25">
      <c r="A300" s="130">
        <v>30</v>
      </c>
      <c r="B300" s="101">
        <v>29</v>
      </c>
      <c r="C300" s="139" t="s">
        <v>851</v>
      </c>
      <c r="D300" s="18" t="s">
        <v>783</v>
      </c>
      <c r="E300" s="25">
        <v>27</v>
      </c>
    </row>
    <row r="301" spans="1:5" s="4" customFormat="1" x14ac:dyDescent="0.25">
      <c r="A301" s="27"/>
      <c r="B301" s="15"/>
      <c r="C301" s="27">
        <v>1</v>
      </c>
      <c r="D301" s="27">
        <v>1</v>
      </c>
      <c r="E301" s="27">
        <f>SUM(E300:E300)</f>
        <v>27</v>
      </c>
    </row>
    <row r="302" spans="1:5" s="4" customFormat="1" x14ac:dyDescent="0.25">
      <c r="A302" s="128">
        <v>31</v>
      </c>
      <c r="B302" s="101">
        <v>39</v>
      </c>
      <c r="C302" s="87" t="s">
        <v>852</v>
      </c>
      <c r="D302" s="18" t="s">
        <v>853</v>
      </c>
      <c r="E302" s="39">
        <v>33</v>
      </c>
    </row>
    <row r="303" spans="1:5" s="4" customFormat="1" x14ac:dyDescent="0.25">
      <c r="A303" s="27"/>
      <c r="B303" s="15"/>
      <c r="C303" s="27">
        <v>1</v>
      </c>
      <c r="D303" s="27">
        <v>1</v>
      </c>
      <c r="E303" s="27">
        <f>SUM(E302:E302)</f>
        <v>33</v>
      </c>
    </row>
    <row r="304" spans="1:5" s="4" customFormat="1" x14ac:dyDescent="0.25">
      <c r="A304" s="506">
        <v>32</v>
      </c>
      <c r="B304" s="101">
        <v>28</v>
      </c>
      <c r="C304" s="87" t="s">
        <v>829</v>
      </c>
      <c r="D304" s="18" t="s">
        <v>828</v>
      </c>
      <c r="E304" s="25">
        <v>20</v>
      </c>
    </row>
    <row r="305" spans="1:10" s="4" customFormat="1" x14ac:dyDescent="0.25">
      <c r="A305" s="507"/>
      <c r="B305" s="134"/>
      <c r="C305" s="87"/>
      <c r="D305" s="18" t="s">
        <v>854</v>
      </c>
      <c r="E305" s="25">
        <v>2</v>
      </c>
    </row>
    <row r="306" spans="1:10" s="4" customFormat="1" x14ac:dyDescent="0.25">
      <c r="A306" s="507"/>
      <c r="B306" s="134"/>
      <c r="C306" s="128"/>
      <c r="D306" s="18" t="s">
        <v>780</v>
      </c>
      <c r="E306" s="25">
        <v>7</v>
      </c>
    </row>
    <row r="307" spans="1:10" s="4" customFormat="1" x14ac:dyDescent="0.25">
      <c r="A307" s="27"/>
      <c r="B307" s="15"/>
      <c r="C307" s="27">
        <v>1</v>
      </c>
      <c r="D307" s="27">
        <v>3</v>
      </c>
      <c r="E307" s="27">
        <f>SUM(E304:E306)</f>
        <v>29</v>
      </c>
    </row>
    <row r="308" spans="1:10" s="4" customFormat="1" x14ac:dyDescent="0.25">
      <c r="A308" s="128">
        <v>33</v>
      </c>
      <c r="B308" s="101">
        <v>37</v>
      </c>
      <c r="C308" s="87" t="s">
        <v>855</v>
      </c>
      <c r="D308" s="18" t="s">
        <v>826</v>
      </c>
      <c r="E308" s="25">
        <v>14</v>
      </c>
    </row>
    <row r="309" spans="1:10" s="4" customFormat="1" x14ac:dyDescent="0.25">
      <c r="A309" s="128"/>
      <c r="B309" s="114"/>
      <c r="C309" s="87"/>
      <c r="D309" s="60" t="s">
        <v>829</v>
      </c>
      <c r="E309" s="25">
        <v>1</v>
      </c>
    </row>
    <row r="310" spans="1:10" s="4" customFormat="1" x14ac:dyDescent="0.25">
      <c r="A310" s="128"/>
      <c r="B310" s="134"/>
      <c r="C310" s="87"/>
      <c r="D310" s="18" t="s">
        <v>782</v>
      </c>
      <c r="E310" s="25">
        <v>15</v>
      </c>
    </row>
    <row r="311" spans="1:10" s="4" customFormat="1" x14ac:dyDescent="0.25">
      <c r="A311" s="27"/>
      <c r="B311" s="15"/>
      <c r="C311" s="27">
        <v>1</v>
      </c>
      <c r="D311" s="27">
        <v>3</v>
      </c>
      <c r="E311" s="27">
        <f>SUM(E308:E310)</f>
        <v>30</v>
      </c>
    </row>
    <row r="312" spans="1:10" s="4" customFormat="1" x14ac:dyDescent="0.25">
      <c r="A312" s="491" t="s">
        <v>856</v>
      </c>
      <c r="B312" s="492"/>
      <c r="C312" s="492"/>
      <c r="D312" s="492"/>
      <c r="E312" s="493"/>
    </row>
    <row r="313" spans="1:10" s="4" customFormat="1" ht="31.5" x14ac:dyDescent="0.25">
      <c r="A313" s="25">
        <v>34</v>
      </c>
      <c r="B313" s="133">
        <v>44</v>
      </c>
      <c r="C313" s="137" t="s">
        <v>857</v>
      </c>
      <c r="D313" s="137" t="s">
        <v>797</v>
      </c>
      <c r="E313" s="21">
        <v>1</v>
      </c>
    </row>
    <row r="314" spans="1:10" s="4" customFormat="1" x14ac:dyDescent="0.25">
      <c r="A314" s="27"/>
      <c r="B314" s="116"/>
      <c r="C314" s="27">
        <v>1</v>
      </c>
      <c r="D314" s="27">
        <v>1</v>
      </c>
      <c r="E314" s="27">
        <f>SUM(E313:E313)</f>
        <v>1</v>
      </c>
    </row>
    <row r="315" spans="1:10" s="4" customFormat="1" x14ac:dyDescent="0.25">
      <c r="A315" s="665"/>
      <c r="B315" s="666"/>
      <c r="C315" s="31">
        <f>C270+C274+C276+C279+C282+C286+C288+C290+C299+C301+C303+C307+C311</f>
        <v>13</v>
      </c>
      <c r="D315" s="31">
        <f>D270+D274+D276+D279+D282+D286+D288+D290+D299+D301+D303+D307+D311</f>
        <v>28</v>
      </c>
      <c r="E315" s="31">
        <f>E314+E311+E307+E303+E301+E299++E294+E290+E288+E286+E282+E279+E276+E274+E270</f>
        <v>705</v>
      </c>
      <c r="F315" s="482">
        <f>E315-G315</f>
        <v>1</v>
      </c>
      <c r="G315" s="482">
        <v>704</v>
      </c>
    </row>
    <row r="316" spans="1:10" s="49" customFormat="1" x14ac:dyDescent="0.25">
      <c r="A316" s="685" t="s">
        <v>122</v>
      </c>
      <c r="B316" s="686"/>
      <c r="C316" s="86">
        <f>C8+C161+C164+C168+C171+C174+C177+C187+C194+C198+C208+C213+C220+C226+C240+C243+C246+C255+C265+C270+C274+C276+C279+C282+C286+C288+C290+C294+C299+C301+C303+C307+C311+C314</f>
        <v>34</v>
      </c>
      <c r="D316" s="86">
        <f>D8+D161+D164+D168+D171+D174+D177+D187+D194+D198+D208+D213+D220+D226+D240+D243+D246+D255+D265+D270+D274+D276+D279+D282+D286+D288+D290+D294+D299+D301+D303+D307+D311+D314</f>
        <v>97</v>
      </c>
      <c r="E316" s="86">
        <f>E8+E161+E164+E168+E171+E174+E177+E187+E194+E198+E208+E213+E220+E226+E240+E243+E246+E255+E265+E270+E274+E276+E279+E282+E286+E288+E290+E294+E299+E301+E303+E307+E311+E314</f>
        <v>1131</v>
      </c>
      <c r="F316" s="482">
        <f>E316-G316</f>
        <v>1</v>
      </c>
      <c r="G316" s="483">
        <v>1130</v>
      </c>
    </row>
    <row r="317" spans="1:10" s="48" customFormat="1" x14ac:dyDescent="0.25">
      <c r="A317" s="619" t="s">
        <v>558</v>
      </c>
      <c r="B317" s="620"/>
      <c r="C317" s="620"/>
      <c r="D317" s="620"/>
      <c r="E317" s="621"/>
      <c r="J317" s="481"/>
    </row>
    <row r="318" spans="1:10" s="4" customFormat="1" x14ac:dyDescent="0.25">
      <c r="A318" s="491" t="s">
        <v>0</v>
      </c>
      <c r="B318" s="492"/>
      <c r="C318" s="492"/>
      <c r="D318" s="492"/>
      <c r="E318" s="493"/>
    </row>
    <row r="319" spans="1:10" s="4" customFormat="1" x14ac:dyDescent="0.25">
      <c r="A319" s="494">
        <v>1</v>
      </c>
      <c r="B319" s="518">
        <v>1</v>
      </c>
      <c r="C319" s="636" t="s">
        <v>305</v>
      </c>
      <c r="D319" s="12" t="s">
        <v>1</v>
      </c>
      <c r="E319" s="26">
        <v>4</v>
      </c>
    </row>
    <row r="320" spans="1:10" s="4" customFormat="1" x14ac:dyDescent="0.25">
      <c r="A320" s="495"/>
      <c r="B320" s="514"/>
      <c r="C320" s="634"/>
      <c r="D320" s="4" t="s">
        <v>2</v>
      </c>
      <c r="E320" s="26">
        <v>3</v>
      </c>
    </row>
    <row r="321" spans="1:8" s="4" customFormat="1" x14ac:dyDescent="0.25">
      <c r="A321" s="495"/>
      <c r="B321" s="514"/>
      <c r="C321" s="634"/>
      <c r="D321" s="3" t="s">
        <v>57</v>
      </c>
      <c r="E321" s="26">
        <v>3</v>
      </c>
    </row>
    <row r="322" spans="1:8" s="4" customFormat="1" x14ac:dyDescent="0.25">
      <c r="A322" s="27"/>
      <c r="B322" s="15"/>
      <c r="C322" s="27">
        <v>1</v>
      </c>
      <c r="D322" s="27">
        <v>3</v>
      </c>
      <c r="E322" s="84">
        <f>SUM(E319:E321)</f>
        <v>10</v>
      </c>
    </row>
    <row r="323" spans="1:8" s="4" customFormat="1" x14ac:dyDescent="0.25">
      <c r="A323" s="491" t="s">
        <v>259</v>
      </c>
      <c r="B323" s="492"/>
      <c r="C323" s="492"/>
      <c r="D323" s="492"/>
      <c r="E323" s="493"/>
    </row>
    <row r="324" spans="1:8" s="4" customFormat="1" ht="38.25" customHeight="1" x14ac:dyDescent="0.25">
      <c r="A324" s="138">
        <v>2</v>
      </c>
      <c r="B324" s="101">
        <v>3</v>
      </c>
      <c r="C324" s="141" t="s">
        <v>372</v>
      </c>
      <c r="D324" s="148" t="s">
        <v>130</v>
      </c>
      <c r="E324" s="26">
        <v>10</v>
      </c>
    </row>
    <row r="325" spans="1:8" s="4" customFormat="1" x14ac:dyDescent="0.25">
      <c r="A325" s="27"/>
      <c r="B325" s="15"/>
      <c r="C325" s="27">
        <v>1</v>
      </c>
      <c r="D325" s="27">
        <v>1</v>
      </c>
      <c r="E325" s="84">
        <f>SUM(E324:E324)</f>
        <v>10</v>
      </c>
    </row>
    <row r="326" spans="1:8" s="9" customFormat="1" x14ac:dyDescent="0.25">
      <c r="A326" s="530" t="s">
        <v>10</v>
      </c>
      <c r="B326" s="531"/>
      <c r="C326" s="531"/>
      <c r="D326" s="531"/>
      <c r="E326" s="532"/>
    </row>
    <row r="327" spans="1:8" s="9" customFormat="1" x14ac:dyDescent="0.25">
      <c r="A327" s="130">
        <v>3</v>
      </c>
      <c r="B327" s="133">
        <v>8</v>
      </c>
      <c r="C327" s="131" t="s">
        <v>11</v>
      </c>
      <c r="D327" s="137" t="s">
        <v>131</v>
      </c>
      <c r="E327" s="26">
        <v>16</v>
      </c>
    </row>
    <row r="328" spans="1:8" s="90" customFormat="1" x14ac:dyDescent="0.25">
      <c r="A328" s="27"/>
      <c r="B328" s="15"/>
      <c r="C328" s="27">
        <v>1</v>
      </c>
      <c r="D328" s="27">
        <v>1</v>
      </c>
      <c r="E328" s="84">
        <f>SUM(E327:E327)</f>
        <v>16</v>
      </c>
      <c r="F328" s="89"/>
      <c r="G328" s="89"/>
      <c r="H328" s="89"/>
    </row>
    <row r="329" spans="1:8" s="211" customFormat="1" x14ac:dyDescent="0.25">
      <c r="A329" s="565" t="s">
        <v>389</v>
      </c>
      <c r="B329" s="566"/>
      <c r="C329" s="566"/>
      <c r="D329" s="566"/>
      <c r="E329" s="567"/>
    </row>
    <row r="330" spans="1:8" s="211" customFormat="1" ht="47.25" x14ac:dyDescent="0.25">
      <c r="A330" s="537">
        <v>4</v>
      </c>
      <c r="B330" s="573">
        <v>10</v>
      </c>
      <c r="C330" s="673" t="s">
        <v>167</v>
      </c>
      <c r="D330" s="251" t="s">
        <v>366</v>
      </c>
      <c r="E330" s="270">
        <v>6</v>
      </c>
    </row>
    <row r="331" spans="1:8" s="211" customFormat="1" x14ac:dyDescent="0.25">
      <c r="A331" s="538"/>
      <c r="B331" s="569"/>
      <c r="C331" s="674"/>
      <c r="D331" s="214" t="s">
        <v>167</v>
      </c>
      <c r="E331" s="270">
        <v>1</v>
      </c>
    </row>
    <row r="332" spans="1:8" s="211" customFormat="1" x14ac:dyDescent="0.25">
      <c r="A332" s="538"/>
      <c r="B332" s="569"/>
      <c r="C332" s="674"/>
      <c r="D332" s="214" t="s">
        <v>25</v>
      </c>
      <c r="E332" s="270">
        <v>7</v>
      </c>
    </row>
    <row r="333" spans="1:8" s="211" customFormat="1" ht="17.850000000000001" customHeight="1" x14ac:dyDescent="0.25">
      <c r="A333" s="539"/>
      <c r="B333" s="574"/>
      <c r="C333" s="675"/>
      <c r="D333" s="214" t="s">
        <v>27</v>
      </c>
      <c r="E333" s="296">
        <v>1</v>
      </c>
    </row>
    <row r="334" spans="1:8" s="211" customFormat="1" x14ac:dyDescent="0.25">
      <c r="A334" s="220"/>
      <c r="B334" s="236"/>
      <c r="C334" s="220">
        <v>1</v>
      </c>
      <c r="D334" s="220">
        <v>4</v>
      </c>
      <c r="E334" s="232">
        <f>SUM(E330:E333)</f>
        <v>15</v>
      </c>
    </row>
    <row r="335" spans="1:8" s="4" customFormat="1" x14ac:dyDescent="0.25">
      <c r="A335" s="491" t="s">
        <v>34</v>
      </c>
      <c r="B335" s="492"/>
      <c r="C335" s="492"/>
      <c r="D335" s="492"/>
      <c r="E335" s="493"/>
    </row>
    <row r="336" spans="1:8" s="4" customFormat="1" x14ac:dyDescent="0.25">
      <c r="A336" s="494">
        <v>6</v>
      </c>
      <c r="B336" s="518">
        <v>15</v>
      </c>
      <c r="C336" s="636" t="s">
        <v>291</v>
      </c>
      <c r="D336" s="38" t="s">
        <v>289</v>
      </c>
      <c r="E336" s="26">
        <v>1</v>
      </c>
    </row>
    <row r="337" spans="1:5" s="4" customFormat="1" ht="31.5" x14ac:dyDescent="0.25">
      <c r="A337" s="495"/>
      <c r="B337" s="514"/>
      <c r="C337" s="634"/>
      <c r="D337" s="38" t="s">
        <v>361</v>
      </c>
      <c r="E337" s="26">
        <v>4</v>
      </c>
    </row>
    <row r="338" spans="1:5" s="4" customFormat="1" x14ac:dyDescent="0.25">
      <c r="A338" s="495"/>
      <c r="B338" s="514"/>
      <c r="C338" s="634"/>
      <c r="D338" s="38" t="s">
        <v>291</v>
      </c>
      <c r="E338" s="26">
        <v>16</v>
      </c>
    </row>
    <row r="339" spans="1:5" s="4" customFormat="1" ht="31.5" x14ac:dyDescent="0.25">
      <c r="A339" s="495"/>
      <c r="B339" s="514"/>
      <c r="C339" s="634"/>
      <c r="D339" s="3" t="s">
        <v>197</v>
      </c>
      <c r="E339" s="35">
        <v>4</v>
      </c>
    </row>
    <row r="340" spans="1:5" s="4" customFormat="1" ht="16.5" customHeight="1" x14ac:dyDescent="0.25">
      <c r="A340" s="495"/>
      <c r="B340" s="514"/>
      <c r="C340" s="634"/>
      <c r="D340" s="3" t="s">
        <v>85</v>
      </c>
      <c r="E340" s="35">
        <v>2</v>
      </c>
    </row>
    <row r="341" spans="1:5" s="4" customFormat="1" ht="16.5" customHeight="1" x14ac:dyDescent="0.25">
      <c r="A341" s="495"/>
      <c r="B341" s="514"/>
      <c r="C341" s="634"/>
      <c r="D341" s="137" t="s">
        <v>73</v>
      </c>
      <c r="E341" s="35">
        <v>1</v>
      </c>
    </row>
    <row r="342" spans="1:5" s="4" customFormat="1" x14ac:dyDescent="0.25">
      <c r="A342" s="27"/>
      <c r="B342" s="15"/>
      <c r="C342" s="27">
        <v>1</v>
      </c>
      <c r="D342" s="27">
        <v>6</v>
      </c>
      <c r="E342" s="84">
        <f>SUM(E336:E341)</f>
        <v>28</v>
      </c>
    </row>
    <row r="343" spans="1:5" s="4" customFormat="1" x14ac:dyDescent="0.25">
      <c r="A343" s="491" t="s">
        <v>38</v>
      </c>
      <c r="B343" s="492"/>
      <c r="C343" s="492"/>
      <c r="D343" s="492"/>
      <c r="E343" s="493"/>
    </row>
    <row r="344" spans="1:5" s="4" customFormat="1" x14ac:dyDescent="0.25">
      <c r="A344" s="494">
        <v>8</v>
      </c>
      <c r="B344" s="518">
        <v>18</v>
      </c>
      <c r="C344" s="636" t="s">
        <v>178</v>
      </c>
      <c r="D344" s="3" t="s">
        <v>415</v>
      </c>
      <c r="E344" s="26">
        <v>14</v>
      </c>
    </row>
    <row r="345" spans="1:5" s="4" customFormat="1" x14ac:dyDescent="0.25">
      <c r="A345" s="495"/>
      <c r="B345" s="514"/>
      <c r="C345" s="634"/>
      <c r="D345" s="4" t="s">
        <v>416</v>
      </c>
      <c r="E345" s="26">
        <v>1</v>
      </c>
    </row>
    <row r="346" spans="1:5" s="4" customFormat="1" x14ac:dyDescent="0.25">
      <c r="A346" s="495"/>
      <c r="B346" s="514"/>
      <c r="C346" s="634"/>
      <c r="D346" s="3" t="s">
        <v>417</v>
      </c>
      <c r="E346" s="26">
        <v>2</v>
      </c>
    </row>
    <row r="347" spans="1:5" s="4" customFormat="1" x14ac:dyDescent="0.25">
      <c r="A347" s="27"/>
      <c r="B347" s="15"/>
      <c r="C347" s="27">
        <v>1</v>
      </c>
      <c r="D347" s="27">
        <v>3</v>
      </c>
      <c r="E347" s="84">
        <f>SUM(E344:E346)</f>
        <v>17</v>
      </c>
    </row>
    <row r="348" spans="1:5" s="4" customFormat="1" x14ac:dyDescent="0.25">
      <c r="A348" s="491" t="s">
        <v>46</v>
      </c>
      <c r="B348" s="492"/>
      <c r="C348" s="492"/>
      <c r="D348" s="492"/>
      <c r="E348" s="493"/>
    </row>
    <row r="349" spans="1:5" s="4" customFormat="1" x14ac:dyDescent="0.25">
      <c r="A349" s="636">
        <v>9</v>
      </c>
      <c r="B349" s="668">
        <v>19</v>
      </c>
      <c r="C349" s="636" t="s">
        <v>222</v>
      </c>
      <c r="D349" s="3" t="s">
        <v>203</v>
      </c>
      <c r="E349" s="26">
        <v>12</v>
      </c>
    </row>
    <row r="350" spans="1:5" s="4" customFormat="1" x14ac:dyDescent="0.25">
      <c r="A350" s="634"/>
      <c r="B350" s="669"/>
      <c r="C350" s="634"/>
      <c r="D350" s="4" t="s">
        <v>106</v>
      </c>
      <c r="E350" s="26">
        <v>5</v>
      </c>
    </row>
    <row r="351" spans="1:5" s="4" customFormat="1" ht="47.25" x14ac:dyDescent="0.25">
      <c r="A351" s="634"/>
      <c r="B351" s="669"/>
      <c r="C351" s="634"/>
      <c r="D351" s="358" t="s">
        <v>583</v>
      </c>
      <c r="E351" s="227">
        <v>2</v>
      </c>
    </row>
    <row r="352" spans="1:5" s="4" customFormat="1" ht="31.5" x14ac:dyDescent="0.25">
      <c r="A352" s="664"/>
      <c r="B352" s="670"/>
      <c r="C352" s="664"/>
      <c r="D352" s="359" t="s">
        <v>584</v>
      </c>
      <c r="E352" s="227">
        <v>8</v>
      </c>
    </row>
    <row r="353" spans="1:8" s="4" customFormat="1" x14ac:dyDescent="0.25">
      <c r="A353" s="27"/>
      <c r="B353" s="15"/>
      <c r="C353" s="27">
        <v>1</v>
      </c>
      <c r="D353" s="27">
        <v>4</v>
      </c>
      <c r="E353" s="84">
        <f>SUM(E349:E352)</f>
        <v>27</v>
      </c>
    </row>
    <row r="354" spans="1:8" s="4" customFormat="1" x14ac:dyDescent="0.25">
      <c r="A354" s="491" t="s">
        <v>47</v>
      </c>
      <c r="B354" s="492"/>
      <c r="C354" s="492"/>
      <c r="D354" s="492"/>
      <c r="E354" s="493"/>
    </row>
    <row r="355" spans="1:8" s="4" customFormat="1" ht="15.75" customHeight="1" x14ac:dyDescent="0.25">
      <c r="A355" s="506">
        <v>10</v>
      </c>
      <c r="B355" s="597">
        <v>22</v>
      </c>
      <c r="C355" s="506" t="s">
        <v>461</v>
      </c>
      <c r="D355" s="137" t="s">
        <v>452</v>
      </c>
      <c r="E355" s="35">
        <v>18</v>
      </c>
      <c r="F355" s="6"/>
      <c r="G355" s="6"/>
      <c r="H355" s="6"/>
    </row>
    <row r="356" spans="1:8" s="4" customFormat="1" x14ac:dyDescent="0.25">
      <c r="A356" s="507"/>
      <c r="B356" s="598"/>
      <c r="C356" s="507"/>
      <c r="D356" s="137" t="s">
        <v>478</v>
      </c>
      <c r="E356" s="35">
        <v>21</v>
      </c>
    </row>
    <row r="357" spans="1:8" s="4" customFormat="1" x14ac:dyDescent="0.25">
      <c r="A357" s="507"/>
      <c r="B357" s="598"/>
      <c r="C357" s="507"/>
      <c r="D357" s="137" t="s">
        <v>420</v>
      </c>
      <c r="E357" s="35">
        <v>35</v>
      </c>
    </row>
    <row r="358" spans="1:8" s="4" customFormat="1" x14ac:dyDescent="0.25">
      <c r="A358" s="507"/>
      <c r="B358" s="598"/>
      <c r="C358" s="507"/>
      <c r="D358" s="137" t="s">
        <v>421</v>
      </c>
      <c r="E358" s="35">
        <v>44</v>
      </c>
    </row>
    <row r="359" spans="1:8" s="4" customFormat="1" x14ac:dyDescent="0.25">
      <c r="A359" s="507"/>
      <c r="B359" s="598"/>
      <c r="C359" s="507"/>
      <c r="D359" s="148" t="s">
        <v>465</v>
      </c>
      <c r="E359" s="35">
        <v>2</v>
      </c>
    </row>
    <row r="360" spans="1:8" s="4" customFormat="1" x14ac:dyDescent="0.25">
      <c r="A360" s="507"/>
      <c r="B360" s="598"/>
      <c r="C360" s="507"/>
      <c r="D360" s="148" t="s">
        <v>153</v>
      </c>
      <c r="E360" s="35">
        <v>5</v>
      </c>
    </row>
    <row r="361" spans="1:8" s="4" customFormat="1" x14ac:dyDescent="0.25">
      <c r="A361" s="507"/>
      <c r="B361" s="598"/>
      <c r="C361" s="507"/>
      <c r="D361" s="33" t="s">
        <v>142</v>
      </c>
      <c r="E361" s="35">
        <v>1</v>
      </c>
      <c r="F361" s="6"/>
      <c r="G361" s="6"/>
      <c r="H361" s="6"/>
    </row>
    <row r="362" spans="1:8" s="4" customFormat="1" x14ac:dyDescent="0.25">
      <c r="A362" s="507"/>
      <c r="B362" s="598"/>
      <c r="C362" s="507"/>
      <c r="D362" s="105" t="s">
        <v>198</v>
      </c>
      <c r="E362" s="35">
        <v>1</v>
      </c>
    </row>
    <row r="363" spans="1:8" s="4" customFormat="1" x14ac:dyDescent="0.25">
      <c r="A363" s="507"/>
      <c r="B363" s="598"/>
      <c r="C363" s="507"/>
      <c r="D363" s="33" t="s">
        <v>148</v>
      </c>
      <c r="E363" s="35">
        <v>1</v>
      </c>
    </row>
    <row r="364" spans="1:8" s="4" customFormat="1" ht="31.5" x14ac:dyDescent="0.25">
      <c r="A364" s="507"/>
      <c r="B364" s="598"/>
      <c r="C364" s="507"/>
      <c r="D364" s="358" t="s">
        <v>932</v>
      </c>
      <c r="E364" s="227">
        <v>6</v>
      </c>
    </row>
    <row r="365" spans="1:8" s="4" customFormat="1" ht="31.5" x14ac:dyDescent="0.25">
      <c r="A365" s="533"/>
      <c r="B365" s="622"/>
      <c r="C365" s="533"/>
      <c r="D365" s="358" t="s">
        <v>933</v>
      </c>
      <c r="E365" s="227">
        <v>2</v>
      </c>
    </row>
    <row r="366" spans="1:8" s="90" customFormat="1" x14ac:dyDescent="0.25">
      <c r="A366" s="27"/>
      <c r="B366" s="15"/>
      <c r="C366" s="27">
        <v>1</v>
      </c>
      <c r="D366" s="172">
        <v>11</v>
      </c>
      <c r="E366" s="84">
        <f>SUM(E355:E365)</f>
        <v>136</v>
      </c>
      <c r="F366" s="89"/>
      <c r="G366" s="89"/>
      <c r="H366" s="89"/>
    </row>
    <row r="367" spans="1:8" s="4" customFormat="1" x14ac:dyDescent="0.25">
      <c r="A367" s="491" t="s">
        <v>422</v>
      </c>
      <c r="B367" s="492"/>
      <c r="C367" s="492"/>
      <c r="D367" s="492"/>
      <c r="E367" s="493"/>
    </row>
    <row r="368" spans="1:8" s="4" customFormat="1" ht="15.75" customHeight="1" x14ac:dyDescent="0.25">
      <c r="A368" s="494">
        <v>11</v>
      </c>
      <c r="B368" s="101"/>
      <c r="C368" s="636" t="s">
        <v>266</v>
      </c>
      <c r="D368" s="10" t="s">
        <v>161</v>
      </c>
      <c r="E368" s="82">
        <v>5</v>
      </c>
    </row>
    <row r="369" spans="1:5" s="4" customFormat="1" ht="31.5" x14ac:dyDescent="0.25">
      <c r="A369" s="495"/>
      <c r="B369" s="114">
        <v>24</v>
      </c>
      <c r="C369" s="634"/>
      <c r="D369" s="10" t="s">
        <v>257</v>
      </c>
      <c r="E369" s="82">
        <v>11</v>
      </c>
    </row>
    <row r="370" spans="1:5" s="4" customFormat="1" ht="31.5" x14ac:dyDescent="0.25">
      <c r="A370" s="100"/>
      <c r="B370" s="114"/>
      <c r="C370" s="664"/>
      <c r="D370" s="354" t="s">
        <v>571</v>
      </c>
      <c r="E370" s="355">
        <v>1</v>
      </c>
    </row>
    <row r="371" spans="1:5" s="4" customFormat="1" x14ac:dyDescent="0.25">
      <c r="A371" s="27"/>
      <c r="B371" s="15"/>
      <c r="C371" s="27">
        <v>1</v>
      </c>
      <c r="D371" s="27">
        <v>3</v>
      </c>
      <c r="E371" s="84">
        <f>SUM(E368:E370)</f>
        <v>17</v>
      </c>
    </row>
    <row r="372" spans="1:5" s="4" customFormat="1" x14ac:dyDescent="0.25">
      <c r="A372" s="491" t="s">
        <v>53</v>
      </c>
      <c r="B372" s="492"/>
      <c r="C372" s="492"/>
      <c r="D372" s="492"/>
      <c r="E372" s="493"/>
    </row>
    <row r="373" spans="1:5" s="4" customFormat="1" x14ac:dyDescent="0.25">
      <c r="A373" s="494">
        <v>12</v>
      </c>
      <c r="B373" s="518">
        <v>27</v>
      </c>
      <c r="C373" s="636" t="s">
        <v>446</v>
      </c>
      <c r="D373" s="4" t="s">
        <v>380</v>
      </c>
      <c r="E373" s="82">
        <v>7</v>
      </c>
    </row>
    <row r="374" spans="1:5" s="4" customFormat="1" x14ac:dyDescent="0.25">
      <c r="A374" s="495"/>
      <c r="B374" s="514"/>
      <c r="C374" s="634"/>
      <c r="D374" s="47" t="s">
        <v>447</v>
      </c>
      <c r="E374" s="82">
        <v>2</v>
      </c>
    </row>
    <row r="375" spans="1:5" s="4" customFormat="1" x14ac:dyDescent="0.25">
      <c r="A375" s="495"/>
      <c r="B375" s="514"/>
      <c r="C375" s="634"/>
      <c r="D375" s="47" t="s">
        <v>448</v>
      </c>
      <c r="E375" s="82">
        <v>15</v>
      </c>
    </row>
    <row r="376" spans="1:5" s="4" customFormat="1" x14ac:dyDescent="0.25">
      <c r="A376" s="495"/>
      <c r="B376" s="514"/>
      <c r="C376" s="634"/>
      <c r="D376" s="18" t="s">
        <v>449</v>
      </c>
      <c r="E376" s="298">
        <v>1</v>
      </c>
    </row>
    <row r="377" spans="1:5" s="4" customFormat="1" x14ac:dyDescent="0.25">
      <c r="A377" s="27"/>
      <c r="B377" s="15"/>
      <c r="C377" s="27">
        <v>1</v>
      </c>
      <c r="D377" s="27">
        <v>4</v>
      </c>
      <c r="E377" s="84">
        <f>SUM(E373:E376)</f>
        <v>25</v>
      </c>
    </row>
    <row r="378" spans="1:5" s="4" customFormat="1" x14ac:dyDescent="0.25">
      <c r="A378" s="491" t="s">
        <v>568</v>
      </c>
      <c r="B378" s="492"/>
      <c r="C378" s="492"/>
      <c r="D378" s="492"/>
      <c r="E378" s="493"/>
    </row>
    <row r="379" spans="1:5" s="4" customFormat="1" x14ac:dyDescent="0.25">
      <c r="A379" s="128">
        <v>13</v>
      </c>
      <c r="B379" s="101">
        <v>30</v>
      </c>
      <c r="C379" s="691" t="s">
        <v>834</v>
      </c>
      <c r="D379" s="18" t="s">
        <v>773</v>
      </c>
      <c r="E379" s="25">
        <v>1</v>
      </c>
    </row>
    <row r="380" spans="1:5" s="4" customFormat="1" x14ac:dyDescent="0.25">
      <c r="A380" s="128"/>
      <c r="B380" s="128"/>
      <c r="C380" s="692"/>
      <c r="D380" s="188" t="s">
        <v>837</v>
      </c>
      <c r="E380" s="391">
        <v>4</v>
      </c>
    </row>
    <row r="381" spans="1:5" s="4" customFormat="1" x14ac:dyDescent="0.25">
      <c r="A381" s="128"/>
      <c r="B381" s="128"/>
      <c r="C381" s="692"/>
      <c r="D381" s="18" t="s">
        <v>776</v>
      </c>
      <c r="E381" s="25">
        <v>5</v>
      </c>
    </row>
    <row r="382" spans="1:5" s="4" customFormat="1" x14ac:dyDescent="0.25">
      <c r="A382" s="478"/>
      <c r="B382" s="479"/>
      <c r="C382" s="478"/>
      <c r="D382" s="38" t="s">
        <v>858</v>
      </c>
      <c r="E382" s="29">
        <v>20</v>
      </c>
    </row>
    <row r="383" spans="1:5" s="4" customFormat="1" x14ac:dyDescent="0.25">
      <c r="A383" s="27"/>
      <c r="B383" s="15"/>
      <c r="C383" s="455">
        <v>1</v>
      </c>
      <c r="D383" s="27">
        <v>4</v>
      </c>
      <c r="E383" s="27">
        <f>SUM(E379:E382)</f>
        <v>30</v>
      </c>
    </row>
    <row r="384" spans="1:5" s="4" customFormat="1" ht="31.5" x14ac:dyDescent="0.25">
      <c r="A384" s="506">
        <v>14</v>
      </c>
      <c r="B384" s="101">
        <v>36</v>
      </c>
      <c r="C384" s="453" t="s">
        <v>819</v>
      </c>
      <c r="D384" s="18" t="s">
        <v>835</v>
      </c>
      <c r="E384" s="25">
        <v>8</v>
      </c>
    </row>
    <row r="385" spans="1:6" s="4" customFormat="1" x14ac:dyDescent="0.25">
      <c r="A385" s="507"/>
      <c r="B385" s="134"/>
      <c r="C385" s="7"/>
      <c r="D385" s="18" t="s">
        <v>836</v>
      </c>
      <c r="E385" s="25">
        <v>2</v>
      </c>
    </row>
    <row r="386" spans="1:6" s="4" customFormat="1" x14ac:dyDescent="0.25">
      <c r="A386" s="507"/>
      <c r="B386" s="134"/>
      <c r="C386" s="7"/>
      <c r="D386" s="137" t="s">
        <v>859</v>
      </c>
      <c r="E386" s="25">
        <v>2</v>
      </c>
    </row>
    <row r="387" spans="1:6" s="4" customFormat="1" x14ac:dyDescent="0.25">
      <c r="A387" s="128"/>
      <c r="B387" s="140"/>
      <c r="C387" s="7"/>
      <c r="D387" s="137" t="s">
        <v>833</v>
      </c>
      <c r="E387" s="25">
        <v>2</v>
      </c>
    </row>
    <row r="388" spans="1:6" s="4" customFormat="1" x14ac:dyDescent="0.25">
      <c r="A388" s="27"/>
      <c r="B388" s="15"/>
      <c r="C388" s="455">
        <v>1</v>
      </c>
      <c r="D388" s="27">
        <v>4</v>
      </c>
      <c r="E388" s="27">
        <f>SUM(E384:E387)</f>
        <v>14</v>
      </c>
    </row>
    <row r="389" spans="1:6" s="4" customFormat="1" ht="31.5" customHeight="1" x14ac:dyDescent="0.25">
      <c r="A389" s="520">
        <v>15</v>
      </c>
      <c r="B389" s="488">
        <v>32</v>
      </c>
      <c r="C389" s="583" t="s">
        <v>840</v>
      </c>
      <c r="D389" s="38" t="s">
        <v>860</v>
      </c>
      <c r="E389" s="29">
        <v>16</v>
      </c>
    </row>
    <row r="390" spans="1:6" s="4" customFormat="1" x14ac:dyDescent="0.25">
      <c r="A390" s="521"/>
      <c r="B390" s="489"/>
      <c r="C390" s="584"/>
      <c r="D390" s="40" t="s">
        <v>786</v>
      </c>
      <c r="E390" s="25">
        <v>1</v>
      </c>
    </row>
    <row r="391" spans="1:6" s="4" customFormat="1" x14ac:dyDescent="0.25">
      <c r="A391" s="521"/>
      <c r="B391" s="489"/>
      <c r="C391" s="584"/>
      <c r="D391" s="137" t="s">
        <v>706</v>
      </c>
      <c r="E391" s="25">
        <v>2</v>
      </c>
    </row>
    <row r="392" spans="1:6" s="4" customFormat="1" x14ac:dyDescent="0.25">
      <c r="A392" s="521"/>
      <c r="B392" s="489"/>
      <c r="C392" s="584"/>
      <c r="D392" s="132" t="s">
        <v>861</v>
      </c>
      <c r="E392" s="46">
        <v>15</v>
      </c>
    </row>
    <row r="393" spans="1:6" s="4" customFormat="1" ht="31.5" x14ac:dyDescent="0.25">
      <c r="A393" s="521"/>
      <c r="B393" s="489"/>
      <c r="C393" s="584"/>
      <c r="D393" s="200" t="s">
        <v>563</v>
      </c>
      <c r="E393" s="227">
        <v>1</v>
      </c>
      <c r="F393" s="442"/>
    </row>
    <row r="394" spans="1:6" s="4" customFormat="1" ht="31.5" x14ac:dyDescent="0.25">
      <c r="A394" s="521"/>
      <c r="B394" s="489"/>
      <c r="C394" s="584"/>
      <c r="D394" s="200" t="s">
        <v>937</v>
      </c>
      <c r="E394" s="227">
        <v>4</v>
      </c>
    </row>
    <row r="395" spans="1:6" s="4" customFormat="1" ht="47.25" x14ac:dyDescent="0.25">
      <c r="A395" s="554"/>
      <c r="B395" s="490"/>
      <c r="C395" s="667"/>
      <c r="D395" s="199" t="s">
        <v>934</v>
      </c>
      <c r="E395" s="342">
        <v>1</v>
      </c>
      <c r="F395" s="442"/>
    </row>
    <row r="396" spans="1:6" s="4" customFormat="1" x14ac:dyDescent="0.25">
      <c r="A396" s="27"/>
      <c r="B396" s="15"/>
      <c r="C396" s="455">
        <v>1</v>
      </c>
      <c r="D396" s="27">
        <v>7</v>
      </c>
      <c r="E396" s="27">
        <f>SUM(E389:E395)</f>
        <v>40</v>
      </c>
    </row>
    <row r="397" spans="1:6" s="4" customFormat="1" ht="31.5" customHeight="1" x14ac:dyDescent="0.25">
      <c r="A397" s="128">
        <v>16</v>
      </c>
      <c r="B397" s="518">
        <v>40</v>
      </c>
      <c r="C397" s="583" t="s">
        <v>842</v>
      </c>
      <c r="D397" s="40" t="s">
        <v>862</v>
      </c>
      <c r="E397" s="25">
        <v>5</v>
      </c>
    </row>
    <row r="398" spans="1:6" s="4" customFormat="1" x14ac:dyDescent="0.25">
      <c r="A398" s="128"/>
      <c r="B398" s="514"/>
      <c r="C398" s="584"/>
      <c r="D398" s="40" t="s">
        <v>792</v>
      </c>
      <c r="E398" s="25">
        <v>4</v>
      </c>
    </row>
    <row r="399" spans="1:6" s="4" customFormat="1" x14ac:dyDescent="0.25">
      <c r="A399" s="128"/>
      <c r="B399" s="514"/>
      <c r="C399" s="584"/>
      <c r="D399" s="137" t="s">
        <v>700</v>
      </c>
      <c r="E399" s="25">
        <v>17</v>
      </c>
    </row>
    <row r="400" spans="1:6" s="4" customFormat="1" x14ac:dyDescent="0.25">
      <c r="A400" s="128"/>
      <c r="B400" s="519"/>
      <c r="C400" s="667"/>
      <c r="D400" s="137" t="s">
        <v>680</v>
      </c>
      <c r="E400" s="25">
        <v>7</v>
      </c>
    </row>
    <row r="401" spans="1:5" s="4" customFormat="1" x14ac:dyDescent="0.25">
      <c r="A401" s="27"/>
      <c r="B401" s="15"/>
      <c r="C401" s="455">
        <v>1</v>
      </c>
      <c r="D401" s="27">
        <v>4</v>
      </c>
      <c r="E401" s="27">
        <f>SUM(E397:E400)</f>
        <v>33</v>
      </c>
    </row>
    <row r="402" spans="1:5" s="4" customFormat="1" x14ac:dyDescent="0.25">
      <c r="A402" s="506">
        <v>17</v>
      </c>
      <c r="B402" s="518">
        <v>38</v>
      </c>
      <c r="C402" s="583" t="s">
        <v>847</v>
      </c>
      <c r="D402" s="18" t="s">
        <v>844</v>
      </c>
      <c r="E402" s="25">
        <v>1</v>
      </c>
    </row>
    <row r="403" spans="1:5" s="4" customFormat="1" x14ac:dyDescent="0.25">
      <c r="A403" s="507"/>
      <c r="B403" s="514"/>
      <c r="C403" s="584"/>
      <c r="D403" s="18" t="s">
        <v>863</v>
      </c>
      <c r="E403" s="29">
        <v>1</v>
      </c>
    </row>
    <row r="404" spans="1:5" s="4" customFormat="1" x14ac:dyDescent="0.25">
      <c r="A404" s="507"/>
      <c r="B404" s="514"/>
      <c r="C404" s="584"/>
      <c r="D404" s="18" t="s">
        <v>758</v>
      </c>
      <c r="E404" s="29">
        <v>2</v>
      </c>
    </row>
    <row r="405" spans="1:5" s="4" customFormat="1" x14ac:dyDescent="0.25">
      <c r="A405" s="507"/>
      <c r="B405" s="514"/>
      <c r="C405" s="584"/>
      <c r="D405" s="18" t="s">
        <v>848</v>
      </c>
      <c r="E405" s="25">
        <v>3</v>
      </c>
    </row>
    <row r="406" spans="1:5" s="4" customFormat="1" x14ac:dyDescent="0.25">
      <c r="A406" s="507"/>
      <c r="B406" s="514"/>
      <c r="C406" s="584"/>
      <c r="D406" s="18" t="s">
        <v>849</v>
      </c>
      <c r="E406" s="25">
        <v>1</v>
      </c>
    </row>
    <row r="407" spans="1:5" s="4" customFormat="1" x14ac:dyDescent="0.25">
      <c r="A407" s="533"/>
      <c r="B407" s="519"/>
      <c r="C407" s="667"/>
      <c r="D407" s="18" t="s">
        <v>850</v>
      </c>
      <c r="E407" s="25">
        <v>33</v>
      </c>
    </row>
    <row r="408" spans="1:5" s="4" customFormat="1" x14ac:dyDescent="0.25">
      <c r="A408" s="27"/>
      <c r="B408" s="15"/>
      <c r="C408" s="455">
        <v>1</v>
      </c>
      <c r="D408" s="27">
        <v>6</v>
      </c>
      <c r="E408" s="27">
        <f>SUM(E402:E407)</f>
        <v>41</v>
      </c>
    </row>
    <row r="409" spans="1:5" s="4" customFormat="1" x14ac:dyDescent="0.25">
      <c r="A409" s="130">
        <v>18</v>
      </c>
      <c r="B409" s="101">
        <v>28</v>
      </c>
      <c r="C409" s="457" t="s">
        <v>829</v>
      </c>
      <c r="D409" s="18" t="s">
        <v>853</v>
      </c>
      <c r="E409" s="39">
        <v>6</v>
      </c>
    </row>
    <row r="410" spans="1:5" s="4" customFormat="1" x14ac:dyDescent="0.25">
      <c r="A410" s="128"/>
      <c r="B410" s="114"/>
      <c r="C410" s="457"/>
      <c r="D410" s="18" t="s">
        <v>828</v>
      </c>
      <c r="E410" s="25">
        <v>9</v>
      </c>
    </row>
    <row r="411" spans="1:5" s="4" customFormat="1" x14ac:dyDescent="0.25">
      <c r="A411" s="27"/>
      <c r="B411" s="15"/>
      <c r="C411" s="455">
        <v>1</v>
      </c>
      <c r="D411" s="27">
        <v>2</v>
      </c>
      <c r="E411" s="27">
        <f>SUM(E409:E410)</f>
        <v>15</v>
      </c>
    </row>
    <row r="412" spans="1:5" s="4" customFormat="1" x14ac:dyDescent="0.25">
      <c r="A412" s="87">
        <v>19</v>
      </c>
      <c r="B412" s="134">
        <v>37</v>
      </c>
      <c r="C412" s="457" t="s">
        <v>855</v>
      </c>
      <c r="D412" s="60" t="s">
        <v>829</v>
      </c>
      <c r="E412" s="25">
        <v>1</v>
      </c>
    </row>
    <row r="413" spans="1:5" s="4" customFormat="1" x14ac:dyDescent="0.25">
      <c r="A413" s="87"/>
      <c r="B413" s="134"/>
      <c r="C413" s="458"/>
      <c r="D413" s="18" t="s">
        <v>780</v>
      </c>
      <c r="E413" s="25">
        <v>4</v>
      </c>
    </row>
    <row r="414" spans="1:5" s="4" customFormat="1" x14ac:dyDescent="0.25">
      <c r="A414" s="480"/>
      <c r="B414" s="437"/>
      <c r="D414" s="38" t="s">
        <v>807</v>
      </c>
      <c r="E414" s="29">
        <v>1</v>
      </c>
    </row>
    <row r="415" spans="1:5" s="4" customFormat="1" x14ac:dyDescent="0.25">
      <c r="A415" s="128"/>
      <c r="B415" s="114"/>
      <c r="D415" s="18" t="s">
        <v>864</v>
      </c>
      <c r="E415" s="25">
        <v>7</v>
      </c>
    </row>
    <row r="416" spans="1:5" s="4" customFormat="1" x14ac:dyDescent="0.25">
      <c r="A416" s="128"/>
      <c r="B416" s="134"/>
      <c r="C416" s="457"/>
      <c r="D416" s="18" t="s">
        <v>782</v>
      </c>
      <c r="E416" s="25">
        <v>10</v>
      </c>
    </row>
    <row r="417" spans="1:10" s="4" customFormat="1" x14ac:dyDescent="0.25">
      <c r="A417" s="27"/>
      <c r="B417" s="15"/>
      <c r="C417" s="455">
        <v>1</v>
      </c>
      <c r="D417" s="27">
        <v>5</v>
      </c>
      <c r="E417" s="27">
        <f>SUM(E412:E416)</f>
        <v>23</v>
      </c>
    </row>
    <row r="418" spans="1:10" s="4" customFormat="1" x14ac:dyDescent="0.25">
      <c r="A418" s="665"/>
      <c r="B418" s="666"/>
      <c r="C418" s="31">
        <f>C417+C411+C408+C401+C396+C388+C383</f>
        <v>7</v>
      </c>
      <c r="D418" s="31">
        <f>D417+D411+D408+D401+D396+D388+D383</f>
        <v>32</v>
      </c>
      <c r="E418" s="31">
        <f>E417+E411+E408+E401+E396+E388+E383+E377+E371+E366+E353+E347+E342+E334+E328+E325+E322</f>
        <v>497</v>
      </c>
      <c r="F418" s="4">
        <f>E418-G418</f>
        <v>0</v>
      </c>
      <c r="G418" s="4">
        <v>497</v>
      </c>
    </row>
    <row r="419" spans="1:10" s="252" customFormat="1" x14ac:dyDescent="0.25">
      <c r="A419" s="676" t="s">
        <v>326</v>
      </c>
      <c r="B419" s="677"/>
      <c r="C419" s="677"/>
      <c r="D419" s="677"/>
      <c r="E419" s="678"/>
    </row>
    <row r="420" spans="1:10" s="250" customFormat="1" ht="15.75" customHeight="1" x14ac:dyDescent="0.25">
      <c r="A420" s="663" t="s">
        <v>389</v>
      </c>
      <c r="B420" s="566"/>
      <c r="C420" s="566"/>
      <c r="D420" s="566"/>
      <c r="E420" s="567"/>
    </row>
    <row r="421" spans="1:10" s="250" customFormat="1" ht="31.5" x14ac:dyDescent="0.25">
      <c r="A421" s="212">
        <v>1</v>
      </c>
      <c r="B421" s="224">
        <v>10</v>
      </c>
      <c r="C421" s="253" t="s">
        <v>167</v>
      </c>
      <c r="D421" s="325" t="s">
        <v>28</v>
      </c>
      <c r="E421" s="326">
        <v>2</v>
      </c>
      <c r="F421" s="211"/>
      <c r="G421" s="211"/>
      <c r="H421" s="211"/>
      <c r="I421" s="211"/>
      <c r="J421" s="211"/>
    </row>
    <row r="422" spans="1:10" s="211" customFormat="1" x14ac:dyDescent="0.25">
      <c r="A422" s="220"/>
      <c r="B422" s="236"/>
      <c r="C422" s="220">
        <v>1</v>
      </c>
      <c r="D422" s="220">
        <v>1</v>
      </c>
      <c r="E422" s="232">
        <f>SUM(E421)</f>
        <v>2</v>
      </c>
    </row>
    <row r="423" spans="1:10" s="4" customFormat="1" ht="15.75" customHeight="1" x14ac:dyDescent="0.25">
      <c r="A423" s="491" t="s">
        <v>37</v>
      </c>
      <c r="B423" s="492"/>
      <c r="C423" s="492"/>
      <c r="D423" s="492"/>
      <c r="E423" s="493"/>
    </row>
    <row r="424" spans="1:10" s="4" customFormat="1" ht="17.25" customHeight="1" x14ac:dyDescent="0.25">
      <c r="A424" s="494">
        <v>2</v>
      </c>
      <c r="B424" s="518">
        <v>17</v>
      </c>
      <c r="C424" s="545" t="s">
        <v>114</v>
      </c>
      <c r="D424" s="12" t="s">
        <v>195</v>
      </c>
      <c r="E424" s="310">
        <v>1</v>
      </c>
    </row>
    <row r="425" spans="1:10" s="4" customFormat="1" ht="17.25" customHeight="1" x14ac:dyDescent="0.25">
      <c r="A425" s="495"/>
      <c r="B425" s="514"/>
      <c r="C425" s="546"/>
      <c r="D425" s="10" t="s">
        <v>66</v>
      </c>
      <c r="E425" s="310">
        <v>14</v>
      </c>
    </row>
    <row r="426" spans="1:10" s="4" customFormat="1" ht="17.25" customHeight="1" x14ac:dyDescent="0.25">
      <c r="A426" s="496"/>
      <c r="B426" s="519"/>
      <c r="C426" s="547"/>
      <c r="D426" s="10" t="s">
        <v>547</v>
      </c>
      <c r="E426" s="310">
        <v>9</v>
      </c>
    </row>
    <row r="427" spans="1:10" s="4" customFormat="1" x14ac:dyDescent="0.25">
      <c r="A427" s="27"/>
      <c r="B427" s="15"/>
      <c r="C427" s="27">
        <v>1</v>
      </c>
      <c r="D427" s="27">
        <v>3</v>
      </c>
      <c r="E427" s="84">
        <f>SUM(E424:E426)</f>
        <v>24</v>
      </c>
      <c r="F427" s="6"/>
      <c r="G427" s="6"/>
      <c r="H427" s="6"/>
    </row>
    <row r="428" spans="1:10" s="7" customFormat="1" ht="15.75" customHeight="1" x14ac:dyDescent="0.25">
      <c r="A428" s="491" t="s">
        <v>411</v>
      </c>
      <c r="B428" s="492"/>
      <c r="C428" s="492"/>
      <c r="D428" s="492"/>
      <c r="E428" s="493"/>
    </row>
    <row r="429" spans="1:10" s="7" customFormat="1" x14ac:dyDescent="0.25">
      <c r="A429" s="494">
        <v>3</v>
      </c>
      <c r="B429" s="518">
        <v>19</v>
      </c>
      <c r="C429" s="494" t="s">
        <v>527</v>
      </c>
      <c r="D429" s="47" t="s">
        <v>203</v>
      </c>
      <c r="E429" s="82">
        <v>8</v>
      </c>
      <c r="F429" s="54"/>
      <c r="G429" s="54"/>
      <c r="H429" s="4"/>
      <c r="I429" s="4"/>
      <c r="J429" s="4"/>
    </row>
    <row r="430" spans="1:10" s="7" customFormat="1" x14ac:dyDescent="0.25">
      <c r="A430" s="495"/>
      <c r="B430" s="514"/>
      <c r="C430" s="495"/>
      <c r="D430" s="4" t="s">
        <v>105</v>
      </c>
      <c r="E430" s="82">
        <v>3</v>
      </c>
      <c r="F430" s="54"/>
      <c r="G430" s="54"/>
      <c r="H430" s="4"/>
      <c r="I430" s="4"/>
      <c r="J430" s="4"/>
    </row>
    <row r="431" spans="1:10" s="4" customFormat="1" x14ac:dyDescent="0.25">
      <c r="A431" s="27"/>
      <c r="B431" s="15"/>
      <c r="C431" s="27">
        <v>1</v>
      </c>
      <c r="D431" s="27">
        <v>2</v>
      </c>
      <c r="E431" s="84">
        <f>SUM(E429:E430)</f>
        <v>11</v>
      </c>
    </row>
    <row r="432" spans="1:10" s="4" customFormat="1" x14ac:dyDescent="0.25">
      <c r="A432" s="491" t="s">
        <v>54</v>
      </c>
      <c r="B432" s="492"/>
      <c r="C432" s="492"/>
      <c r="D432" s="492"/>
      <c r="E432" s="493"/>
    </row>
    <row r="433" spans="1:5" s="4" customFormat="1" x14ac:dyDescent="0.25">
      <c r="A433" s="128">
        <v>4</v>
      </c>
      <c r="B433" s="134">
        <v>41</v>
      </c>
      <c r="C433" s="453" t="s">
        <v>832</v>
      </c>
      <c r="D433" s="18" t="s">
        <v>865</v>
      </c>
      <c r="E433" s="25">
        <v>48</v>
      </c>
    </row>
    <row r="434" spans="1:5" s="4" customFormat="1" x14ac:dyDescent="0.25">
      <c r="A434" s="128"/>
      <c r="B434" s="134"/>
      <c r="C434" s="454"/>
      <c r="D434" s="18" t="s">
        <v>769</v>
      </c>
      <c r="E434" s="25">
        <v>20</v>
      </c>
    </row>
    <row r="435" spans="1:5" s="4" customFormat="1" x14ac:dyDescent="0.25">
      <c r="A435" s="27"/>
      <c r="B435" s="15"/>
      <c r="C435" s="455">
        <v>1</v>
      </c>
      <c r="D435" s="27">
        <v>2</v>
      </c>
      <c r="E435" s="27">
        <f>SUM(E433:E434)</f>
        <v>68</v>
      </c>
    </row>
    <row r="436" spans="1:5" s="4" customFormat="1" x14ac:dyDescent="0.25">
      <c r="A436" s="130">
        <v>5</v>
      </c>
      <c r="B436" s="134">
        <v>30</v>
      </c>
      <c r="C436" s="453" t="s">
        <v>834</v>
      </c>
      <c r="D436" s="188" t="s">
        <v>777</v>
      </c>
      <c r="E436" s="43">
        <v>60</v>
      </c>
    </row>
    <row r="437" spans="1:5" s="4" customFormat="1" x14ac:dyDescent="0.25">
      <c r="A437" s="27"/>
      <c r="B437" s="15"/>
      <c r="C437" s="455">
        <v>1</v>
      </c>
      <c r="D437" s="27">
        <v>1</v>
      </c>
      <c r="E437" s="27">
        <f>SUM(E436:E436)</f>
        <v>60</v>
      </c>
    </row>
    <row r="438" spans="1:5" s="4" customFormat="1" x14ac:dyDescent="0.25">
      <c r="A438" s="520">
        <v>6</v>
      </c>
      <c r="B438" s="134">
        <v>31</v>
      </c>
      <c r="C438" s="688" t="s">
        <v>866</v>
      </c>
      <c r="D438" s="137" t="s">
        <v>467</v>
      </c>
      <c r="E438" s="25">
        <v>22</v>
      </c>
    </row>
    <row r="439" spans="1:5" s="4" customFormat="1" x14ac:dyDescent="0.25">
      <c r="A439" s="521"/>
      <c r="B439" s="437"/>
      <c r="C439" s="689"/>
      <c r="D439" s="40" t="s">
        <v>706</v>
      </c>
      <c r="E439" s="25">
        <v>44</v>
      </c>
    </row>
    <row r="440" spans="1:5" s="4" customFormat="1" x14ac:dyDescent="0.25">
      <c r="A440" s="27"/>
      <c r="B440" s="15"/>
      <c r="C440" s="455">
        <v>1</v>
      </c>
      <c r="D440" s="27">
        <v>2</v>
      </c>
      <c r="E440" s="27">
        <f>SUM(E438:E439)</f>
        <v>66</v>
      </c>
    </row>
    <row r="441" spans="1:5" s="4" customFormat="1" x14ac:dyDescent="0.25">
      <c r="A441" s="130">
        <v>7</v>
      </c>
      <c r="B441" s="134">
        <v>33</v>
      </c>
      <c r="C441" s="438" t="s">
        <v>789</v>
      </c>
      <c r="D441" s="137" t="s">
        <v>867</v>
      </c>
      <c r="E441" s="25">
        <v>31</v>
      </c>
    </row>
    <row r="442" spans="1:5" s="4" customFormat="1" x14ac:dyDescent="0.25">
      <c r="A442" s="128"/>
      <c r="B442" s="114"/>
      <c r="C442" s="439"/>
      <c r="D442" s="52" t="s">
        <v>842</v>
      </c>
      <c r="E442" s="43">
        <v>1</v>
      </c>
    </row>
    <row r="443" spans="1:5" s="4" customFormat="1" x14ac:dyDescent="0.25">
      <c r="A443" s="27"/>
      <c r="B443" s="15"/>
      <c r="C443" s="455">
        <v>1</v>
      </c>
      <c r="D443" s="27">
        <v>2</v>
      </c>
      <c r="E443" s="27">
        <f>SUM(E441:E442)</f>
        <v>32</v>
      </c>
    </row>
    <row r="444" spans="1:5" s="4" customFormat="1" ht="31.5" x14ac:dyDescent="0.25">
      <c r="A444" s="128">
        <v>8</v>
      </c>
      <c r="B444" s="134">
        <v>40</v>
      </c>
      <c r="C444" s="456" t="s">
        <v>842</v>
      </c>
      <c r="D444" s="40" t="s">
        <v>868</v>
      </c>
      <c r="E444" s="25">
        <v>25</v>
      </c>
    </row>
    <row r="445" spans="1:5" s="4" customFormat="1" x14ac:dyDescent="0.25">
      <c r="A445" s="128"/>
      <c r="B445" s="114"/>
      <c r="C445" s="459"/>
      <c r="D445" s="40" t="s">
        <v>869</v>
      </c>
      <c r="E445" s="25">
        <v>48</v>
      </c>
    </row>
    <row r="446" spans="1:5" s="4" customFormat="1" x14ac:dyDescent="0.25">
      <c r="A446" s="27"/>
      <c r="B446" s="15"/>
      <c r="C446" s="455">
        <v>1</v>
      </c>
      <c r="D446" s="27">
        <v>2</v>
      </c>
      <c r="E446" s="27">
        <f>SUM(E444:E445)</f>
        <v>73</v>
      </c>
    </row>
    <row r="447" spans="1:5" s="4" customFormat="1" ht="31.5" x14ac:dyDescent="0.25">
      <c r="A447" s="128">
        <v>9</v>
      </c>
      <c r="B447" s="134">
        <v>34</v>
      </c>
      <c r="C447" s="456" t="s">
        <v>843</v>
      </c>
      <c r="D447" s="18" t="s">
        <v>845</v>
      </c>
      <c r="E447" s="25">
        <v>25</v>
      </c>
    </row>
    <row r="448" spans="1:5" s="4" customFormat="1" x14ac:dyDescent="0.25">
      <c r="A448" s="27"/>
      <c r="B448" s="15"/>
      <c r="C448" s="460">
        <v>1</v>
      </c>
      <c r="D448" s="27">
        <v>1</v>
      </c>
      <c r="E448" s="27">
        <f>SUM(E447:E447)</f>
        <v>25</v>
      </c>
    </row>
    <row r="449" spans="1:7" s="4" customFormat="1" x14ac:dyDescent="0.25">
      <c r="A449" s="128">
        <v>10</v>
      </c>
      <c r="B449" s="134">
        <v>35</v>
      </c>
      <c r="C449" s="456" t="s">
        <v>805</v>
      </c>
      <c r="D449" s="137" t="s">
        <v>863</v>
      </c>
      <c r="E449" s="25">
        <v>12</v>
      </c>
    </row>
    <row r="450" spans="1:7" s="4" customFormat="1" x14ac:dyDescent="0.25">
      <c r="A450" s="128"/>
      <c r="B450" s="461"/>
      <c r="C450" s="459"/>
      <c r="D450" s="18" t="s">
        <v>511</v>
      </c>
      <c r="E450" s="25">
        <v>40</v>
      </c>
    </row>
    <row r="451" spans="1:7" s="4" customFormat="1" x14ac:dyDescent="0.25">
      <c r="A451" s="27"/>
      <c r="B451" s="15"/>
      <c r="C451" s="462">
        <v>1</v>
      </c>
      <c r="D451" s="27">
        <v>3</v>
      </c>
      <c r="E451" s="27">
        <f>SUM(E449:E450)</f>
        <v>52</v>
      </c>
    </row>
    <row r="452" spans="1:7" s="4" customFormat="1" x14ac:dyDescent="0.25">
      <c r="A452" s="128">
        <v>11</v>
      </c>
      <c r="B452" s="134">
        <v>39</v>
      </c>
      <c r="C452" s="457" t="s">
        <v>852</v>
      </c>
      <c r="D452" s="18" t="s">
        <v>870</v>
      </c>
      <c r="E452" s="46">
        <v>25</v>
      </c>
    </row>
    <row r="453" spans="1:7" s="4" customFormat="1" x14ac:dyDescent="0.25">
      <c r="A453" s="128"/>
      <c r="B453" s="134"/>
      <c r="C453" s="457"/>
      <c r="D453" s="132" t="s">
        <v>519</v>
      </c>
      <c r="E453" s="46">
        <v>37</v>
      </c>
    </row>
    <row r="454" spans="1:7" s="4" customFormat="1" x14ac:dyDescent="0.25">
      <c r="A454" s="27"/>
      <c r="B454" s="15"/>
      <c r="C454" s="455">
        <v>1</v>
      </c>
      <c r="D454" s="27">
        <v>2</v>
      </c>
      <c r="E454" s="27">
        <f>SUM(E452:E453)</f>
        <v>62</v>
      </c>
    </row>
    <row r="455" spans="1:7" s="4" customFormat="1" x14ac:dyDescent="0.25">
      <c r="A455" s="130">
        <v>12</v>
      </c>
      <c r="B455" s="134">
        <v>28</v>
      </c>
      <c r="C455" s="457" t="s">
        <v>829</v>
      </c>
      <c r="D455" s="18" t="s">
        <v>871</v>
      </c>
      <c r="E455" s="25">
        <v>32</v>
      </c>
    </row>
    <row r="456" spans="1:7" s="4" customFormat="1" x14ac:dyDescent="0.25">
      <c r="A456" s="27"/>
      <c r="B456" s="15"/>
      <c r="C456" s="455">
        <v>1</v>
      </c>
      <c r="D456" s="27">
        <v>1</v>
      </c>
      <c r="E456" s="27">
        <f>SUM(E455:E455)</f>
        <v>32</v>
      </c>
    </row>
    <row r="457" spans="1:7" s="4" customFormat="1" x14ac:dyDescent="0.25">
      <c r="A457" s="128">
        <v>13</v>
      </c>
      <c r="B457" s="134">
        <v>29</v>
      </c>
      <c r="C457" s="457" t="s">
        <v>851</v>
      </c>
      <c r="D457" s="18" t="s">
        <v>778</v>
      </c>
      <c r="E457" s="25">
        <v>24</v>
      </c>
    </row>
    <row r="458" spans="1:7" s="4" customFormat="1" x14ac:dyDescent="0.25">
      <c r="A458" s="128"/>
      <c r="B458" s="134"/>
      <c r="C458" s="457"/>
      <c r="D458" s="137" t="s">
        <v>722</v>
      </c>
      <c r="E458" s="39">
        <v>24</v>
      </c>
    </row>
    <row r="459" spans="1:7" s="4" customFormat="1" x14ac:dyDescent="0.25">
      <c r="A459" s="27"/>
      <c r="B459" s="15"/>
      <c r="C459" s="455">
        <v>1</v>
      </c>
      <c r="D459" s="27">
        <v>2</v>
      </c>
      <c r="E459" s="27">
        <f>SUM(E457:E458)</f>
        <v>48</v>
      </c>
    </row>
    <row r="460" spans="1:7" s="4" customFormat="1" x14ac:dyDescent="0.25">
      <c r="A460" s="665" t="s">
        <v>121</v>
      </c>
      <c r="B460" s="666"/>
      <c r="C460" s="463">
        <f>C459+C456+C454+C451+C448+C446+C443+C440+C437+C435</f>
        <v>10</v>
      </c>
      <c r="D460" s="31">
        <f>D459+D456+D454+D451+D448+D446+D443+D440+D437+D435</f>
        <v>18</v>
      </c>
      <c r="E460" s="31">
        <f>E459+E456+E454+E451+E448+E446+E443+E440+E437+E435</f>
        <v>518</v>
      </c>
    </row>
    <row r="461" spans="1:7" s="49" customFormat="1" ht="15.75" customHeight="1" x14ac:dyDescent="0.25">
      <c r="A461" s="687" t="s">
        <v>122</v>
      </c>
      <c r="B461" s="687"/>
      <c r="C461" s="303">
        <f>C422+C427+C431+C435+C437+C440+C443+C446+C448+C451+C454+C456+C459</f>
        <v>13</v>
      </c>
      <c r="D461" s="303">
        <f>D422+D427+D431+D435+D437+D440+D443+D446+D448+D451+D454+D456+D459</f>
        <v>24</v>
      </c>
      <c r="E461" s="303">
        <f>E422+E427+E431+E435+E437+E440+E443+E446+E448+E451+E454+E456+E459</f>
        <v>555</v>
      </c>
      <c r="F461" s="49">
        <f>E461-G461</f>
        <v>0</v>
      </c>
      <c r="G461" s="49">
        <v>555</v>
      </c>
    </row>
  </sheetData>
  <mergeCells count="178">
    <mergeCell ref="A315:B315"/>
    <mergeCell ref="A432:E432"/>
    <mergeCell ref="A438:A439"/>
    <mergeCell ref="C438:C439"/>
    <mergeCell ref="A460:B460"/>
    <mergeCell ref="D1:E1"/>
    <mergeCell ref="A2:E2"/>
    <mergeCell ref="B72:B80"/>
    <mergeCell ref="C72:C80"/>
    <mergeCell ref="A4:E4"/>
    <mergeCell ref="A5:A7"/>
    <mergeCell ref="B5:B7"/>
    <mergeCell ref="C5:C7"/>
    <mergeCell ref="A19:E19"/>
    <mergeCell ref="A22:E22"/>
    <mergeCell ref="A23:A29"/>
    <mergeCell ref="C23:C29"/>
    <mergeCell ref="A31:E31"/>
    <mergeCell ref="C32:C34"/>
    <mergeCell ref="A36:E36"/>
    <mergeCell ref="A37:A38"/>
    <mergeCell ref="B37:B38"/>
    <mergeCell ref="C379:C381"/>
    <mergeCell ref="A384:A386"/>
    <mergeCell ref="A266:E266"/>
    <mergeCell ref="A461:B461"/>
    <mergeCell ref="A16:E16"/>
    <mergeCell ref="A9:E9"/>
    <mergeCell ref="C13:C14"/>
    <mergeCell ref="A317:E317"/>
    <mergeCell ref="A316:B316"/>
    <mergeCell ref="A12:E12"/>
    <mergeCell ref="A13:A14"/>
    <mergeCell ref="A40:E40"/>
    <mergeCell ref="A41:A46"/>
    <mergeCell ref="C41:C46"/>
    <mergeCell ref="A49:E49"/>
    <mergeCell ref="A50:A51"/>
    <mergeCell ref="B50:B51"/>
    <mergeCell ref="C50:C51"/>
    <mergeCell ref="A53:E53"/>
    <mergeCell ref="A56:E56"/>
    <mergeCell ref="A57:A58"/>
    <mergeCell ref="A60:E60"/>
    <mergeCell ref="C61:C64"/>
    <mergeCell ref="A159:E159"/>
    <mergeCell ref="A66:E66"/>
    <mergeCell ref="A67:A70"/>
    <mergeCell ref="C67:C70"/>
    <mergeCell ref="C37:C38"/>
    <mergeCell ref="A90:E90"/>
    <mergeCell ref="A91:A92"/>
    <mergeCell ref="C91:C92"/>
    <mergeCell ref="A94:E94"/>
    <mergeCell ref="A95:A100"/>
    <mergeCell ref="C95:C100"/>
    <mergeCell ref="B97:B100"/>
    <mergeCell ref="A82:B82"/>
    <mergeCell ref="A83:E83"/>
    <mergeCell ref="A84:A85"/>
    <mergeCell ref="C84:C85"/>
    <mergeCell ref="A87:E87"/>
    <mergeCell ref="A179:A186"/>
    <mergeCell ref="C121:C123"/>
    <mergeCell ref="C125:C128"/>
    <mergeCell ref="C130:C133"/>
    <mergeCell ref="C135:C137"/>
    <mergeCell ref="C139:C141"/>
    <mergeCell ref="A102:E102"/>
    <mergeCell ref="A106:A110"/>
    <mergeCell ref="C106:C110"/>
    <mergeCell ref="C112:C115"/>
    <mergeCell ref="A117:A119"/>
    <mergeCell ref="B117:B119"/>
    <mergeCell ref="C117:C119"/>
    <mergeCell ref="A151:A154"/>
    <mergeCell ref="C153:C154"/>
    <mergeCell ref="A162:E162"/>
    <mergeCell ref="A165:E165"/>
    <mergeCell ref="A166:A167"/>
    <mergeCell ref="C166:C167"/>
    <mergeCell ref="A169:E169"/>
    <mergeCell ref="A172:E172"/>
    <mergeCell ref="A175:E175"/>
    <mergeCell ref="A178:E178"/>
    <mergeCell ref="C179:C186"/>
    <mergeCell ref="C215:C219"/>
    <mergeCell ref="B210:B212"/>
    <mergeCell ref="C210:C212"/>
    <mergeCell ref="A214:E214"/>
    <mergeCell ref="A221:E221"/>
    <mergeCell ref="C222:C225"/>
    <mergeCell ref="A227:E227"/>
    <mergeCell ref="B215:B219"/>
    <mergeCell ref="A215:A219"/>
    <mergeCell ref="A188:E188"/>
    <mergeCell ref="C189:C191"/>
    <mergeCell ref="A195:E195"/>
    <mergeCell ref="A196:A197"/>
    <mergeCell ref="B196:B197"/>
    <mergeCell ref="C196:C197"/>
    <mergeCell ref="A199:E199"/>
    <mergeCell ref="A424:A426"/>
    <mergeCell ref="A372:E372"/>
    <mergeCell ref="A373:A376"/>
    <mergeCell ref="B373:B376"/>
    <mergeCell ref="C373:C376"/>
    <mergeCell ref="A330:A333"/>
    <mergeCell ref="B330:B333"/>
    <mergeCell ref="C330:C333"/>
    <mergeCell ref="A200:A205"/>
    <mergeCell ref="C200:C205"/>
    <mergeCell ref="A209:E209"/>
    <mergeCell ref="A210:A212"/>
    <mergeCell ref="A228:A239"/>
    <mergeCell ref="A244:E244"/>
    <mergeCell ref="A247:E247"/>
    <mergeCell ref="A248:A254"/>
    <mergeCell ref="A419:E419"/>
    <mergeCell ref="C248:C254"/>
    <mergeCell ref="A256:E256"/>
    <mergeCell ref="A257:A262"/>
    <mergeCell ref="C257:C262"/>
    <mergeCell ref="C228:C239"/>
    <mergeCell ref="A241:E241"/>
    <mergeCell ref="B259:B262"/>
    <mergeCell ref="A323:E323"/>
    <mergeCell ref="A335:E335"/>
    <mergeCell ref="A271:A273"/>
    <mergeCell ref="A329:E329"/>
    <mergeCell ref="A318:E318"/>
    <mergeCell ref="A319:A321"/>
    <mergeCell ref="B319:B321"/>
    <mergeCell ref="C319:C321"/>
    <mergeCell ref="A326:E326"/>
    <mergeCell ref="C271:C273"/>
    <mergeCell ref="A277:A278"/>
    <mergeCell ref="B277:B278"/>
    <mergeCell ref="C277:C278"/>
    <mergeCell ref="C283:C284"/>
    <mergeCell ref="C295:C298"/>
    <mergeCell ref="A304:A306"/>
    <mergeCell ref="A312:E312"/>
    <mergeCell ref="A336:A341"/>
    <mergeCell ref="B336:B341"/>
    <mergeCell ref="C336:C341"/>
    <mergeCell ref="A348:E348"/>
    <mergeCell ref="A343:E343"/>
    <mergeCell ref="A344:A346"/>
    <mergeCell ref="B344:B346"/>
    <mergeCell ref="C344:C346"/>
    <mergeCell ref="C349:C352"/>
    <mergeCell ref="B349:B352"/>
    <mergeCell ref="A349:A352"/>
    <mergeCell ref="A428:E428"/>
    <mergeCell ref="A429:A430"/>
    <mergeCell ref="B429:B430"/>
    <mergeCell ref="C429:C430"/>
    <mergeCell ref="C424:C426"/>
    <mergeCell ref="B424:B426"/>
    <mergeCell ref="A354:E354"/>
    <mergeCell ref="A378:E378"/>
    <mergeCell ref="A367:E367"/>
    <mergeCell ref="A423:E423"/>
    <mergeCell ref="A420:E420"/>
    <mergeCell ref="A368:A369"/>
    <mergeCell ref="C368:C370"/>
    <mergeCell ref="A418:B418"/>
    <mergeCell ref="C355:C365"/>
    <mergeCell ref="B355:B365"/>
    <mergeCell ref="A355:A365"/>
    <mergeCell ref="C389:C395"/>
    <mergeCell ref="A389:A395"/>
    <mergeCell ref="B397:B400"/>
    <mergeCell ref="C397:C400"/>
    <mergeCell ref="C402:C407"/>
    <mergeCell ref="B402:B407"/>
    <mergeCell ref="A402:A40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verticalDpi="180" r:id="rId1"/>
  <headerFooter differentFirst="1">
    <oddHeader>&amp;C1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349"/>
  <sheetViews>
    <sheetView view="pageBreakPreview" zoomScale="90" zoomScaleSheetLayoutView="90" workbookViewId="0">
      <pane ySplit="3" topLeftCell="A259" activePane="bottomLeft" state="frozen"/>
      <selection activeCell="C99" sqref="C99"/>
      <selection pane="bottomLeft" activeCell="D45" sqref="D45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5.7109375" style="1" customWidth="1"/>
    <col min="4" max="4" width="38.140625" style="1" customWidth="1"/>
    <col min="5" max="5" width="12.710937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9" customHeight="1" x14ac:dyDescent="0.25">
      <c r="A1" s="8"/>
      <c r="B1" s="16"/>
      <c r="D1" s="616" t="s">
        <v>954</v>
      </c>
      <c r="E1" s="617"/>
    </row>
    <row r="2" spans="1:8" s="4" customFormat="1" ht="40.5" customHeight="1" x14ac:dyDescent="0.25">
      <c r="A2" s="544" t="s">
        <v>560</v>
      </c>
      <c r="B2" s="544"/>
      <c r="C2" s="544"/>
      <c r="D2" s="544"/>
      <c r="E2" s="544"/>
    </row>
    <row r="3" spans="1:8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22" t="s">
        <v>0</v>
      </c>
      <c r="B4" s="522"/>
      <c r="C4" s="522"/>
      <c r="D4" s="522"/>
      <c r="E4" s="522"/>
    </row>
    <row r="5" spans="1:8" s="4" customFormat="1" ht="15.75" customHeight="1" x14ac:dyDescent="0.25">
      <c r="A5" s="495">
        <v>1</v>
      </c>
      <c r="B5" s="518">
        <v>1</v>
      </c>
      <c r="C5" s="520" t="s">
        <v>305</v>
      </c>
      <c r="D5" s="12" t="s">
        <v>1</v>
      </c>
      <c r="E5" s="26">
        <v>46</v>
      </c>
    </row>
    <row r="6" spans="1:8" s="4" customFormat="1" x14ac:dyDescent="0.25">
      <c r="A6" s="495"/>
      <c r="B6" s="514"/>
      <c r="C6" s="521"/>
      <c r="D6" s="12" t="s">
        <v>2</v>
      </c>
      <c r="E6" s="26">
        <v>19</v>
      </c>
    </row>
    <row r="7" spans="1:8" s="4" customFormat="1" x14ac:dyDescent="0.25">
      <c r="A7" s="495"/>
      <c r="B7" s="514"/>
      <c r="C7" s="521"/>
      <c r="D7" s="12" t="s">
        <v>186</v>
      </c>
      <c r="E7" s="26">
        <v>10</v>
      </c>
    </row>
    <row r="8" spans="1:8" s="4" customFormat="1" ht="47.25" customHeight="1" x14ac:dyDescent="0.25">
      <c r="A8" s="495"/>
      <c r="B8" s="514"/>
      <c r="C8" s="521"/>
      <c r="D8" s="12" t="s">
        <v>284</v>
      </c>
      <c r="E8" s="26">
        <v>4</v>
      </c>
    </row>
    <row r="9" spans="1:8" s="4" customFormat="1" x14ac:dyDescent="0.25">
      <c r="A9" s="495"/>
      <c r="B9" s="514"/>
      <c r="C9" s="521"/>
      <c r="D9" s="17" t="s">
        <v>183</v>
      </c>
      <c r="E9" s="26">
        <v>10</v>
      </c>
    </row>
    <row r="10" spans="1:8" s="4" customFormat="1" x14ac:dyDescent="0.25">
      <c r="A10" s="495"/>
      <c r="B10" s="514"/>
      <c r="C10" s="521"/>
      <c r="D10" s="33" t="s">
        <v>123</v>
      </c>
      <c r="E10" s="26">
        <v>6</v>
      </c>
    </row>
    <row r="11" spans="1:8" s="4" customFormat="1" x14ac:dyDescent="0.25">
      <c r="A11" s="495"/>
      <c r="B11" s="514"/>
      <c r="C11" s="521"/>
      <c r="D11" s="33" t="s">
        <v>57</v>
      </c>
      <c r="E11" s="26">
        <v>3</v>
      </c>
    </row>
    <row r="12" spans="1:8" s="4" customFormat="1" x14ac:dyDescent="0.25">
      <c r="A12" s="495"/>
      <c r="B12" s="514"/>
      <c r="C12" s="521"/>
      <c r="D12" s="12" t="s">
        <v>55</v>
      </c>
      <c r="E12" s="26">
        <v>7</v>
      </c>
    </row>
    <row r="13" spans="1:8" s="4" customFormat="1" x14ac:dyDescent="0.25">
      <c r="A13" s="50"/>
      <c r="B13" s="116"/>
      <c r="C13" s="27">
        <v>1</v>
      </c>
      <c r="D13" s="27">
        <v>8</v>
      </c>
      <c r="E13" s="84">
        <f>SUM(E5:E12)</f>
        <v>105</v>
      </c>
      <c r="F13" s="6"/>
      <c r="G13" s="6"/>
      <c r="H13" s="6"/>
    </row>
    <row r="14" spans="1:8" s="4" customFormat="1" x14ac:dyDescent="0.25">
      <c r="A14" s="491" t="s">
        <v>3</v>
      </c>
      <c r="B14" s="492"/>
      <c r="C14" s="492"/>
      <c r="D14" s="492"/>
      <c r="E14" s="493"/>
    </row>
    <row r="15" spans="1:8" s="4" customFormat="1" ht="16.5" customHeight="1" x14ac:dyDescent="0.25">
      <c r="A15" s="494">
        <v>2</v>
      </c>
      <c r="B15" s="101">
        <v>2</v>
      </c>
      <c r="C15" s="640" t="s">
        <v>406</v>
      </c>
      <c r="D15" s="11" t="s">
        <v>170</v>
      </c>
      <c r="E15" s="26">
        <v>34</v>
      </c>
      <c r="F15" s="22"/>
      <c r="G15" s="22"/>
      <c r="H15" s="22"/>
    </row>
    <row r="16" spans="1:8" s="4" customFormat="1" x14ac:dyDescent="0.25">
      <c r="A16" s="495"/>
      <c r="B16" s="114"/>
      <c r="C16" s="641"/>
      <c r="D16" s="11" t="s">
        <v>171</v>
      </c>
      <c r="E16" s="26">
        <v>16</v>
      </c>
      <c r="F16" s="22"/>
      <c r="G16" s="22"/>
      <c r="H16" s="22"/>
    </row>
    <row r="17" spans="1:8" s="4" customFormat="1" x14ac:dyDescent="0.25">
      <c r="A17" s="495"/>
      <c r="B17" s="114"/>
      <c r="C17" s="641"/>
      <c r="D17" s="148" t="s">
        <v>155</v>
      </c>
      <c r="E17" s="26">
        <v>5</v>
      </c>
      <c r="F17" s="22"/>
      <c r="G17" s="22"/>
      <c r="H17" s="22"/>
    </row>
    <row r="18" spans="1:8" s="4" customFormat="1" x14ac:dyDescent="0.25">
      <c r="A18" s="495"/>
      <c r="B18" s="114"/>
      <c r="C18" s="641"/>
      <c r="D18" s="47" t="s">
        <v>89</v>
      </c>
      <c r="E18" s="26">
        <v>4</v>
      </c>
      <c r="F18" s="22"/>
      <c r="G18" s="22"/>
      <c r="H18" s="22"/>
    </row>
    <row r="19" spans="1:8" s="4" customFormat="1" x14ac:dyDescent="0.25">
      <c r="A19" s="50"/>
      <c r="B19" s="116"/>
      <c r="C19" s="27">
        <v>1</v>
      </c>
      <c r="D19" s="27">
        <v>6</v>
      </c>
      <c r="E19" s="84">
        <f>SUM(E15:E18)</f>
        <v>59</v>
      </c>
      <c r="F19" s="6"/>
      <c r="G19" s="6"/>
      <c r="H19" s="6"/>
    </row>
    <row r="20" spans="1:8" s="4" customFormat="1" ht="15.75" customHeight="1" x14ac:dyDescent="0.25">
      <c r="A20" s="491" t="s">
        <v>4</v>
      </c>
      <c r="B20" s="492"/>
      <c r="C20" s="492"/>
      <c r="D20" s="492"/>
      <c r="E20" s="493"/>
    </row>
    <row r="21" spans="1:8" s="4" customFormat="1" x14ac:dyDescent="0.25">
      <c r="A21" s="494">
        <v>3</v>
      </c>
      <c r="B21" s="101">
        <v>3</v>
      </c>
      <c r="C21" s="636" t="s">
        <v>372</v>
      </c>
      <c r="D21" s="36" t="s">
        <v>119</v>
      </c>
      <c r="E21" s="26">
        <v>5</v>
      </c>
    </row>
    <row r="22" spans="1:8" s="4" customFormat="1" x14ac:dyDescent="0.25">
      <c r="A22" s="495"/>
      <c r="B22" s="114"/>
      <c r="C22" s="634"/>
      <c r="D22" s="36" t="s">
        <v>118</v>
      </c>
      <c r="E22" s="26">
        <v>9</v>
      </c>
    </row>
    <row r="23" spans="1:8" s="4" customFormat="1" x14ac:dyDescent="0.25">
      <c r="A23" s="495"/>
      <c r="B23" s="114"/>
      <c r="C23" s="634"/>
      <c r="D23" s="4" t="s">
        <v>265</v>
      </c>
      <c r="E23" s="26">
        <v>1</v>
      </c>
    </row>
    <row r="24" spans="1:8" s="4" customFormat="1" ht="31.5" x14ac:dyDescent="0.25">
      <c r="A24" s="495"/>
      <c r="B24" s="114"/>
      <c r="C24" s="634"/>
      <c r="D24" s="36" t="s">
        <v>474</v>
      </c>
      <c r="E24" s="26">
        <v>30</v>
      </c>
    </row>
    <row r="25" spans="1:8" s="4" customFormat="1" ht="31.5" x14ac:dyDescent="0.25">
      <c r="A25" s="495"/>
      <c r="B25" s="114"/>
      <c r="C25" s="634"/>
      <c r="D25" s="36" t="s">
        <v>385</v>
      </c>
      <c r="E25" s="26">
        <v>12</v>
      </c>
    </row>
    <row r="26" spans="1:8" s="4" customFormat="1" x14ac:dyDescent="0.25">
      <c r="A26" s="495"/>
      <c r="B26" s="114"/>
      <c r="C26" s="634"/>
      <c r="D26" s="38" t="s">
        <v>337</v>
      </c>
      <c r="E26" s="26">
        <v>1</v>
      </c>
    </row>
    <row r="27" spans="1:8" s="4" customFormat="1" x14ac:dyDescent="0.25">
      <c r="A27" s="495"/>
      <c r="B27" s="114"/>
      <c r="C27" s="634"/>
      <c r="D27" s="4" t="s">
        <v>139</v>
      </c>
      <c r="E27" s="26">
        <v>2</v>
      </c>
    </row>
    <row r="28" spans="1:8" s="4" customFormat="1" x14ac:dyDescent="0.25">
      <c r="A28" s="50"/>
      <c r="B28" s="116"/>
      <c r="C28" s="27">
        <v>1</v>
      </c>
      <c r="D28" s="27">
        <v>7</v>
      </c>
      <c r="E28" s="84">
        <f>SUM(E21:E27)</f>
        <v>60</v>
      </c>
      <c r="F28" s="6"/>
      <c r="G28" s="6"/>
      <c r="H28" s="6"/>
    </row>
    <row r="29" spans="1:8" s="4" customFormat="1" x14ac:dyDescent="0.25">
      <c r="A29" s="491" t="s">
        <v>6</v>
      </c>
      <c r="B29" s="492"/>
      <c r="C29" s="492"/>
      <c r="D29" s="492"/>
      <c r="E29" s="493"/>
    </row>
    <row r="30" spans="1:8" s="4" customFormat="1" ht="18.75" customHeight="1" x14ac:dyDescent="0.25">
      <c r="A30" s="494">
        <v>4</v>
      </c>
      <c r="B30" s="101">
        <v>5</v>
      </c>
      <c r="C30" s="636" t="s">
        <v>7</v>
      </c>
      <c r="D30" s="36" t="s">
        <v>7</v>
      </c>
      <c r="E30" s="279">
        <v>42</v>
      </c>
    </row>
    <row r="31" spans="1:8" s="4" customFormat="1" ht="18.75" customHeight="1" x14ac:dyDescent="0.25">
      <c r="A31" s="495"/>
      <c r="B31" s="114"/>
      <c r="C31" s="634"/>
      <c r="D31" s="36" t="s">
        <v>91</v>
      </c>
      <c r="E31" s="279">
        <v>9</v>
      </c>
    </row>
    <row r="32" spans="1:8" s="4" customFormat="1" x14ac:dyDescent="0.25">
      <c r="A32" s="495"/>
      <c r="B32" s="114"/>
      <c r="C32" s="634"/>
      <c r="D32" s="36" t="s">
        <v>90</v>
      </c>
      <c r="E32" s="279">
        <v>1</v>
      </c>
    </row>
    <row r="33" spans="1:8" s="4" customFormat="1" x14ac:dyDescent="0.25">
      <c r="A33" s="50"/>
      <c r="B33" s="116"/>
      <c r="C33" s="27">
        <v>1</v>
      </c>
      <c r="D33" s="27">
        <v>2</v>
      </c>
      <c r="E33" s="84">
        <f>SUM(E30:E32)</f>
        <v>52</v>
      </c>
      <c r="F33" s="6"/>
      <c r="G33" s="6"/>
      <c r="H33" s="6"/>
    </row>
    <row r="34" spans="1:8" s="4" customFormat="1" x14ac:dyDescent="0.25">
      <c r="A34" s="491" t="s">
        <v>8</v>
      </c>
      <c r="B34" s="492"/>
      <c r="C34" s="492"/>
      <c r="D34" s="492"/>
      <c r="E34" s="493"/>
    </row>
    <row r="35" spans="1:8" s="4" customFormat="1" ht="18" customHeight="1" x14ac:dyDescent="0.25">
      <c r="A35" s="138">
        <v>5</v>
      </c>
      <c r="B35" s="114">
        <v>6</v>
      </c>
      <c r="C35" s="141" t="s">
        <v>61</v>
      </c>
      <c r="D35" s="12" t="s">
        <v>61</v>
      </c>
      <c r="E35" s="26">
        <v>41</v>
      </c>
    </row>
    <row r="36" spans="1:8" s="4" customFormat="1" x14ac:dyDescent="0.25">
      <c r="A36" s="50"/>
      <c r="B36" s="116"/>
      <c r="C36" s="27">
        <v>1</v>
      </c>
      <c r="D36" s="27">
        <v>1</v>
      </c>
      <c r="E36" s="84">
        <f>SUM(E35:E35)</f>
        <v>41</v>
      </c>
      <c r="F36" s="6"/>
      <c r="G36" s="6"/>
      <c r="H36" s="6"/>
    </row>
    <row r="37" spans="1:8" s="4" customFormat="1" x14ac:dyDescent="0.25">
      <c r="A37" s="491" t="s">
        <v>9</v>
      </c>
      <c r="B37" s="492"/>
      <c r="C37" s="492"/>
      <c r="D37" s="492"/>
      <c r="E37" s="493"/>
    </row>
    <row r="38" spans="1:8" s="4" customFormat="1" x14ac:dyDescent="0.25">
      <c r="A38" s="494">
        <v>6</v>
      </c>
      <c r="B38" s="114">
        <v>7</v>
      </c>
      <c r="C38" s="637" t="s">
        <v>92</v>
      </c>
      <c r="D38" s="12" t="s">
        <v>138</v>
      </c>
      <c r="E38" s="26">
        <v>7</v>
      </c>
    </row>
    <row r="39" spans="1:8" s="4" customFormat="1" ht="17.25" customHeight="1" x14ac:dyDescent="0.25">
      <c r="A39" s="495"/>
      <c r="B39" s="114"/>
      <c r="C39" s="637"/>
      <c r="D39" s="12" t="s">
        <v>149</v>
      </c>
      <c r="E39" s="26">
        <v>41</v>
      </c>
    </row>
    <row r="40" spans="1:8" s="4" customFormat="1" ht="47.25" x14ac:dyDescent="0.25">
      <c r="A40" s="495"/>
      <c r="B40" s="114"/>
      <c r="C40" s="637"/>
      <c r="D40" s="19" t="s">
        <v>233</v>
      </c>
      <c r="E40" s="26">
        <v>15</v>
      </c>
    </row>
    <row r="41" spans="1:8" s="4" customFormat="1" ht="47.25" x14ac:dyDescent="0.25">
      <c r="A41" s="495"/>
      <c r="B41" s="114"/>
      <c r="C41" s="637"/>
      <c r="D41" s="19" t="s">
        <v>232</v>
      </c>
      <c r="E41" s="26">
        <v>4</v>
      </c>
    </row>
    <row r="42" spans="1:8" s="4" customFormat="1" x14ac:dyDescent="0.25">
      <c r="A42" s="50"/>
      <c r="B42" s="116"/>
      <c r="C42" s="27">
        <v>1</v>
      </c>
      <c r="D42" s="27">
        <v>4</v>
      </c>
      <c r="E42" s="84">
        <f>SUM(E38:E41)</f>
        <v>67</v>
      </c>
      <c r="F42" s="6"/>
      <c r="G42" s="6"/>
      <c r="H42" s="6"/>
    </row>
    <row r="43" spans="1:8" s="9" customFormat="1" x14ac:dyDescent="0.25">
      <c r="A43" s="530" t="s">
        <v>295</v>
      </c>
      <c r="B43" s="531"/>
      <c r="C43" s="531"/>
      <c r="D43" s="531"/>
      <c r="E43" s="532"/>
    </row>
    <row r="44" spans="1:8" s="9" customFormat="1" ht="31.5" x14ac:dyDescent="0.25">
      <c r="A44" s="506">
        <v>7</v>
      </c>
      <c r="B44" s="134">
        <v>8</v>
      </c>
      <c r="C44" s="717" t="s">
        <v>11</v>
      </c>
      <c r="D44" s="12" t="s">
        <v>190</v>
      </c>
      <c r="E44" s="26">
        <v>5</v>
      </c>
    </row>
    <row r="45" spans="1:8" s="9" customFormat="1" ht="17.25" customHeight="1" x14ac:dyDescent="0.25">
      <c r="A45" s="507"/>
      <c r="B45" s="134"/>
      <c r="C45" s="717"/>
      <c r="D45" s="12" t="s">
        <v>12</v>
      </c>
      <c r="E45" s="26">
        <v>6</v>
      </c>
    </row>
    <row r="46" spans="1:8" s="9" customFormat="1" x14ac:dyDescent="0.25">
      <c r="A46" s="507"/>
      <c r="B46" s="134"/>
      <c r="C46" s="717"/>
      <c r="D46" s="12" t="s">
        <v>11</v>
      </c>
      <c r="E46" s="26">
        <v>12</v>
      </c>
    </row>
    <row r="47" spans="1:8" s="4" customFormat="1" x14ac:dyDescent="0.25">
      <c r="A47" s="50"/>
      <c r="B47" s="116"/>
      <c r="C47" s="27">
        <v>1</v>
      </c>
      <c r="D47" s="27">
        <v>3</v>
      </c>
      <c r="E47" s="84">
        <v>23</v>
      </c>
      <c r="F47" s="6"/>
      <c r="G47" s="6"/>
      <c r="H47" s="6"/>
    </row>
    <row r="48" spans="1:8" s="201" customFormat="1" x14ac:dyDescent="0.25">
      <c r="A48" s="534" t="s">
        <v>13</v>
      </c>
      <c r="B48" s="535"/>
      <c r="C48" s="535"/>
      <c r="D48" s="535"/>
      <c r="E48" s="536"/>
    </row>
    <row r="49" spans="1:5" s="256" customFormat="1" ht="17.25" customHeight="1" x14ac:dyDescent="0.25">
      <c r="A49" s="571">
        <v>8</v>
      </c>
      <c r="B49" s="420">
        <v>9</v>
      </c>
      <c r="C49" s="705" t="s">
        <v>344</v>
      </c>
      <c r="D49" s="255" t="s">
        <v>167</v>
      </c>
      <c r="E49" s="296">
        <v>25</v>
      </c>
    </row>
    <row r="50" spans="1:5" s="256" customFormat="1" x14ac:dyDescent="0.25">
      <c r="A50" s="571"/>
      <c r="B50" s="420"/>
      <c r="C50" s="706"/>
      <c r="D50" s="255" t="s">
        <v>74</v>
      </c>
      <c r="E50" s="296">
        <v>23</v>
      </c>
    </row>
    <row r="51" spans="1:5" s="256" customFormat="1" x14ac:dyDescent="0.25">
      <c r="A51" s="571"/>
      <c r="B51" s="420"/>
      <c r="C51" s="706"/>
      <c r="D51" s="255" t="s">
        <v>189</v>
      </c>
      <c r="E51" s="296">
        <v>24</v>
      </c>
    </row>
    <row r="52" spans="1:5" s="256" customFormat="1" x14ac:dyDescent="0.25">
      <c r="A52" s="571"/>
      <c r="B52" s="420"/>
      <c r="C52" s="706"/>
      <c r="D52" s="255" t="s">
        <v>25</v>
      </c>
      <c r="E52" s="296">
        <v>30</v>
      </c>
    </row>
    <row r="53" spans="1:5" s="256" customFormat="1" x14ac:dyDescent="0.25">
      <c r="A53" s="571"/>
      <c r="B53" s="420"/>
      <c r="C53" s="706"/>
      <c r="D53" s="255" t="s">
        <v>234</v>
      </c>
      <c r="E53" s="296">
        <v>2</v>
      </c>
    </row>
    <row r="54" spans="1:5" s="256" customFormat="1" ht="18.75" customHeight="1" x14ac:dyDescent="0.25">
      <c r="A54" s="571"/>
      <c r="B54" s="420"/>
      <c r="C54" s="706"/>
      <c r="D54" s="255" t="s">
        <v>21</v>
      </c>
      <c r="E54" s="296">
        <v>4</v>
      </c>
    </row>
    <row r="55" spans="1:5" s="256" customFormat="1" ht="17.25" customHeight="1" x14ac:dyDescent="0.25">
      <c r="A55" s="571"/>
      <c r="B55" s="420"/>
      <c r="C55" s="706"/>
      <c r="D55" s="255" t="s">
        <v>253</v>
      </c>
      <c r="E55" s="296">
        <v>6</v>
      </c>
    </row>
    <row r="56" spans="1:5" s="256" customFormat="1" x14ac:dyDescent="0.25">
      <c r="A56" s="571"/>
      <c r="B56" s="420"/>
      <c r="C56" s="706"/>
      <c r="D56" s="255" t="s">
        <v>28</v>
      </c>
      <c r="E56" s="296">
        <v>4</v>
      </c>
    </row>
    <row r="57" spans="1:5" s="256" customFormat="1" x14ac:dyDescent="0.25">
      <c r="A57" s="571"/>
      <c r="B57" s="420"/>
      <c r="C57" s="706"/>
      <c r="D57" s="255" t="s">
        <v>23</v>
      </c>
      <c r="E57" s="296">
        <v>3</v>
      </c>
    </row>
    <row r="58" spans="1:5" s="256" customFormat="1" x14ac:dyDescent="0.25">
      <c r="A58" s="571"/>
      <c r="B58" s="420"/>
      <c r="C58" s="707"/>
      <c r="D58" s="255" t="s">
        <v>252</v>
      </c>
      <c r="E58" s="296">
        <v>3</v>
      </c>
    </row>
    <row r="59" spans="1:5" s="201" customFormat="1" x14ac:dyDescent="0.25">
      <c r="A59" s="421"/>
      <c r="B59" s="422"/>
      <c r="C59" s="257">
        <v>1</v>
      </c>
      <c r="D59" s="257">
        <v>10</v>
      </c>
      <c r="E59" s="327">
        <f>SUM(E49:E58)</f>
        <v>124</v>
      </c>
    </row>
    <row r="60" spans="1:5" s="256" customFormat="1" ht="47.25" x14ac:dyDescent="0.25">
      <c r="A60" s="410">
        <v>9</v>
      </c>
      <c r="B60" s="420">
        <v>10</v>
      </c>
      <c r="C60" s="705" t="s">
        <v>167</v>
      </c>
      <c r="D60" s="202" t="s">
        <v>344</v>
      </c>
      <c r="E60" s="270">
        <v>61</v>
      </c>
    </row>
    <row r="61" spans="1:5" s="256" customFormat="1" ht="15.6" customHeight="1" x14ac:dyDescent="0.25">
      <c r="A61" s="410"/>
      <c r="B61" s="420"/>
      <c r="C61" s="706"/>
      <c r="D61" s="202" t="s">
        <v>208</v>
      </c>
      <c r="E61" s="270">
        <v>3</v>
      </c>
    </row>
    <row r="62" spans="1:5" s="256" customFormat="1" ht="19.5" customHeight="1" x14ac:dyDescent="0.25">
      <c r="A62" s="410"/>
      <c r="B62" s="420"/>
      <c r="C62" s="706"/>
      <c r="D62" s="255" t="s">
        <v>249</v>
      </c>
      <c r="E62" s="296">
        <v>4</v>
      </c>
    </row>
    <row r="63" spans="1:5" s="256" customFormat="1" ht="19.5" customHeight="1" x14ac:dyDescent="0.25">
      <c r="A63" s="410"/>
      <c r="B63" s="420"/>
      <c r="C63" s="706"/>
      <c r="D63" s="255" t="s">
        <v>22</v>
      </c>
      <c r="E63" s="296">
        <v>1</v>
      </c>
    </row>
    <row r="64" spans="1:5" s="256" customFormat="1" ht="19.5" customHeight="1" x14ac:dyDescent="0.25">
      <c r="A64" s="410"/>
      <c r="B64" s="420"/>
      <c r="C64" s="706"/>
      <c r="D64" s="255" t="s">
        <v>429</v>
      </c>
      <c r="E64" s="296">
        <v>2</v>
      </c>
    </row>
    <row r="65" spans="1:5" s="256" customFormat="1" ht="19.5" customHeight="1" x14ac:dyDescent="0.25">
      <c r="A65" s="410"/>
      <c r="B65" s="420"/>
      <c r="C65" s="706"/>
      <c r="D65" s="255" t="s">
        <v>210</v>
      </c>
      <c r="E65" s="296">
        <v>1</v>
      </c>
    </row>
    <row r="66" spans="1:5" s="256" customFormat="1" ht="19.5" customHeight="1" x14ac:dyDescent="0.25">
      <c r="A66" s="410"/>
      <c r="B66" s="420"/>
      <c r="C66" s="706"/>
      <c r="D66" s="255" t="s">
        <v>27</v>
      </c>
      <c r="E66" s="296">
        <v>3</v>
      </c>
    </row>
    <row r="67" spans="1:5" s="256" customFormat="1" ht="27" customHeight="1" x14ac:dyDescent="0.25">
      <c r="A67" s="410"/>
      <c r="B67" s="420"/>
      <c r="C67" s="706"/>
      <c r="D67" s="203" t="s">
        <v>251</v>
      </c>
      <c r="E67" s="296">
        <v>7</v>
      </c>
    </row>
    <row r="68" spans="1:5" s="256" customFormat="1" ht="21.75" customHeight="1" x14ac:dyDescent="0.25">
      <c r="A68" s="410"/>
      <c r="B68" s="420"/>
      <c r="C68" s="706"/>
      <c r="D68" s="203" t="s">
        <v>373</v>
      </c>
      <c r="E68" s="296">
        <v>4</v>
      </c>
    </row>
    <row r="69" spans="1:5" s="256" customFormat="1" ht="18.75" customHeight="1" x14ac:dyDescent="0.25">
      <c r="A69" s="410"/>
      <c r="B69" s="420"/>
      <c r="C69" s="706"/>
      <c r="D69" s="203" t="s">
        <v>17</v>
      </c>
      <c r="E69" s="296">
        <v>2</v>
      </c>
    </row>
    <row r="70" spans="1:5" s="256" customFormat="1" ht="21.75" customHeight="1" x14ac:dyDescent="0.25">
      <c r="A70" s="410"/>
      <c r="B70" s="420"/>
      <c r="C70" s="707"/>
      <c r="D70" s="203" t="s">
        <v>14</v>
      </c>
      <c r="E70" s="296">
        <v>6</v>
      </c>
    </row>
    <row r="71" spans="1:5" s="256" customFormat="1" ht="18.600000000000001" customHeight="1" x14ac:dyDescent="0.25">
      <c r="A71" s="421"/>
      <c r="B71" s="422"/>
      <c r="C71" s="257">
        <v>1</v>
      </c>
      <c r="D71" s="257">
        <v>11</v>
      </c>
      <c r="E71" s="327">
        <f>SUM(E60:E70)</f>
        <v>94</v>
      </c>
    </row>
    <row r="72" spans="1:5" s="340" customFormat="1" ht="18.600000000000001" customHeight="1" x14ac:dyDescent="0.25">
      <c r="A72" s="423"/>
      <c r="B72" s="424"/>
      <c r="C72" s="338">
        <v>2</v>
      </c>
      <c r="D72" s="339">
        <f>D59+D71</f>
        <v>21</v>
      </c>
      <c r="E72" s="339">
        <f>E59+E71</f>
        <v>218</v>
      </c>
    </row>
    <row r="73" spans="1:5" s="4" customFormat="1" x14ac:dyDescent="0.25">
      <c r="A73" s="491" t="s">
        <v>29</v>
      </c>
      <c r="B73" s="492"/>
      <c r="C73" s="492"/>
      <c r="D73" s="492"/>
      <c r="E73" s="493"/>
    </row>
    <row r="74" spans="1:5" s="4" customFormat="1" x14ac:dyDescent="0.25">
      <c r="A74" s="100">
        <v>10</v>
      </c>
      <c r="B74" s="114">
        <v>12</v>
      </c>
      <c r="C74" s="634" t="s">
        <v>187</v>
      </c>
      <c r="D74" s="148" t="s">
        <v>151</v>
      </c>
      <c r="E74" s="26">
        <v>14</v>
      </c>
    </row>
    <row r="75" spans="1:5" s="4" customFormat="1" x14ac:dyDescent="0.25">
      <c r="A75" s="100"/>
      <c r="B75" s="114"/>
      <c r="C75" s="634"/>
      <c r="D75" s="11" t="s">
        <v>528</v>
      </c>
      <c r="E75" s="26">
        <v>33</v>
      </c>
    </row>
    <row r="76" spans="1:5" s="4" customFormat="1" x14ac:dyDescent="0.25">
      <c r="A76" s="100"/>
      <c r="B76" s="114"/>
      <c r="C76" s="634"/>
      <c r="D76" s="148" t="s">
        <v>175</v>
      </c>
      <c r="E76" s="26">
        <v>3</v>
      </c>
    </row>
    <row r="77" spans="1:5" s="4" customFormat="1" x14ac:dyDescent="0.25">
      <c r="A77" s="100"/>
      <c r="B77" s="114"/>
      <c r="C77" s="634"/>
      <c r="D77" s="148" t="s">
        <v>296</v>
      </c>
      <c r="E77" s="26">
        <v>6</v>
      </c>
    </row>
    <row r="78" spans="1:5" s="4" customFormat="1" ht="15" customHeight="1" x14ac:dyDescent="0.25">
      <c r="A78" s="100"/>
      <c r="B78" s="114"/>
      <c r="C78" s="634"/>
      <c r="D78" s="148" t="s">
        <v>95</v>
      </c>
      <c r="E78" s="26">
        <v>10</v>
      </c>
    </row>
    <row r="79" spans="1:5" s="4" customFormat="1" x14ac:dyDescent="0.25">
      <c r="A79" s="50"/>
      <c r="B79" s="116"/>
      <c r="C79" s="27">
        <v>1</v>
      </c>
      <c r="D79" s="27">
        <v>5</v>
      </c>
      <c r="E79" s="84">
        <f>SUM(E74:E78)</f>
        <v>66</v>
      </c>
    </row>
    <row r="80" spans="1:5" s="4" customFormat="1" ht="19.5" customHeight="1" x14ac:dyDescent="0.25">
      <c r="A80" s="522" t="s">
        <v>30</v>
      </c>
      <c r="B80" s="522"/>
      <c r="C80" s="522"/>
      <c r="D80" s="522"/>
      <c r="E80" s="522"/>
    </row>
    <row r="81" spans="1:8" s="4" customFormat="1" ht="15.75" customHeight="1" x14ac:dyDescent="0.25">
      <c r="A81" s="495">
        <v>11</v>
      </c>
      <c r="B81" s="518">
        <v>14</v>
      </c>
      <c r="C81" s="520" t="s">
        <v>100</v>
      </c>
      <c r="D81" s="12" t="s">
        <v>99</v>
      </c>
      <c r="E81" s="82">
        <v>40</v>
      </c>
    </row>
    <row r="82" spans="1:8" s="4" customFormat="1" x14ac:dyDescent="0.25">
      <c r="A82" s="495"/>
      <c r="B82" s="514"/>
      <c r="C82" s="521"/>
      <c r="D82" s="12" t="s">
        <v>100</v>
      </c>
      <c r="E82" s="82">
        <v>40</v>
      </c>
    </row>
    <row r="83" spans="1:8" s="4" customFormat="1" ht="31.5" x14ac:dyDescent="0.25">
      <c r="A83" s="495"/>
      <c r="B83" s="514"/>
      <c r="C83" s="521"/>
      <c r="D83" s="12" t="s">
        <v>348</v>
      </c>
      <c r="E83" s="82">
        <v>20</v>
      </c>
    </row>
    <row r="84" spans="1:8" s="4" customFormat="1" ht="17.25" customHeight="1" x14ac:dyDescent="0.25">
      <c r="A84" s="495"/>
      <c r="B84" s="514"/>
      <c r="C84" s="521"/>
      <c r="D84" s="12" t="s">
        <v>157</v>
      </c>
      <c r="E84" s="82">
        <v>17</v>
      </c>
    </row>
    <row r="85" spans="1:8" s="4" customFormat="1" x14ac:dyDescent="0.25">
      <c r="A85" s="495"/>
      <c r="B85" s="514"/>
      <c r="C85" s="521"/>
      <c r="D85" s="17" t="s">
        <v>132</v>
      </c>
      <c r="E85" s="82">
        <v>11</v>
      </c>
    </row>
    <row r="86" spans="1:8" s="4" customFormat="1" x14ac:dyDescent="0.25">
      <c r="A86" s="495"/>
      <c r="B86" s="514"/>
      <c r="C86" s="521"/>
      <c r="D86" s="33" t="s">
        <v>156</v>
      </c>
      <c r="E86" s="82">
        <v>1</v>
      </c>
    </row>
    <row r="87" spans="1:8" s="4" customFormat="1" x14ac:dyDescent="0.25">
      <c r="A87" s="495"/>
      <c r="B87" s="514"/>
      <c r="C87" s="521"/>
      <c r="D87" s="33" t="s">
        <v>176</v>
      </c>
      <c r="E87" s="82">
        <v>2</v>
      </c>
    </row>
    <row r="88" spans="1:8" s="4" customFormat="1" x14ac:dyDescent="0.25">
      <c r="A88" s="495"/>
      <c r="B88" s="514"/>
      <c r="C88" s="521"/>
      <c r="D88" s="33" t="s">
        <v>97</v>
      </c>
      <c r="E88" s="82">
        <v>13</v>
      </c>
    </row>
    <row r="89" spans="1:8" s="4" customFormat="1" x14ac:dyDescent="0.25">
      <c r="A89" s="50"/>
      <c r="B89" s="116"/>
      <c r="C89" s="27">
        <v>1</v>
      </c>
      <c r="D89" s="27">
        <v>8</v>
      </c>
      <c r="E89" s="84">
        <f>SUM(E81:E88)</f>
        <v>144</v>
      </c>
      <c r="F89" s="6"/>
      <c r="G89" s="6"/>
      <c r="H89" s="6"/>
    </row>
    <row r="90" spans="1:8" s="4" customFormat="1" x14ac:dyDescent="0.25">
      <c r="A90" s="491" t="s">
        <v>31</v>
      </c>
      <c r="B90" s="492"/>
      <c r="C90" s="492"/>
      <c r="D90" s="492"/>
      <c r="E90" s="493"/>
    </row>
    <row r="91" spans="1:8" s="4" customFormat="1" x14ac:dyDescent="0.25">
      <c r="A91" s="494">
        <v>12</v>
      </c>
      <c r="B91" s="101">
        <v>14</v>
      </c>
      <c r="C91" s="637" t="s">
        <v>62</v>
      </c>
      <c r="D91" s="12" t="s">
        <v>32</v>
      </c>
      <c r="E91" s="35">
        <v>7</v>
      </c>
    </row>
    <row r="92" spans="1:8" s="4" customFormat="1" x14ac:dyDescent="0.25">
      <c r="A92" s="495"/>
      <c r="B92" s="114"/>
      <c r="C92" s="637"/>
      <c r="D92" s="12" t="s">
        <v>33</v>
      </c>
      <c r="E92" s="35">
        <v>3</v>
      </c>
    </row>
    <row r="93" spans="1:8" s="4" customFormat="1" x14ac:dyDescent="0.25">
      <c r="A93" s="495"/>
      <c r="B93" s="114"/>
      <c r="C93" s="637"/>
      <c r="D93" s="12" t="s">
        <v>140</v>
      </c>
      <c r="E93" s="35">
        <v>5</v>
      </c>
    </row>
    <row r="94" spans="1:8" s="4" customFormat="1" x14ac:dyDescent="0.25">
      <c r="A94" s="496"/>
      <c r="B94" s="140"/>
      <c r="C94" s="637"/>
      <c r="D94" s="12" t="s">
        <v>62</v>
      </c>
      <c r="E94" s="35">
        <v>47</v>
      </c>
    </row>
    <row r="95" spans="1:8" s="4" customFormat="1" x14ac:dyDescent="0.25">
      <c r="A95" s="50"/>
      <c r="B95" s="116"/>
      <c r="C95" s="27">
        <v>1</v>
      </c>
      <c r="D95" s="27">
        <v>4</v>
      </c>
      <c r="E95" s="84">
        <f>SUM(E91:E94)</f>
        <v>62</v>
      </c>
      <c r="F95" s="6"/>
      <c r="G95" s="6"/>
      <c r="H95" s="6"/>
    </row>
    <row r="96" spans="1:8" s="4" customFormat="1" x14ac:dyDescent="0.25">
      <c r="A96" s="491" t="s">
        <v>34</v>
      </c>
      <c r="B96" s="492"/>
      <c r="C96" s="492"/>
      <c r="D96" s="492"/>
      <c r="E96" s="493"/>
    </row>
    <row r="97" spans="1:8" s="4" customFormat="1" x14ac:dyDescent="0.25">
      <c r="A97" s="494">
        <v>13</v>
      </c>
      <c r="B97" s="518">
        <v>15</v>
      </c>
      <c r="C97" s="135" t="s">
        <v>291</v>
      </c>
      <c r="D97" s="3" t="s">
        <v>450</v>
      </c>
      <c r="E97" s="26">
        <v>17</v>
      </c>
    </row>
    <row r="98" spans="1:8" s="4" customFormat="1" x14ac:dyDescent="0.25">
      <c r="A98" s="495"/>
      <c r="B98" s="514"/>
      <c r="C98" s="136"/>
      <c r="D98" s="3" t="s">
        <v>289</v>
      </c>
      <c r="E98" s="26">
        <v>7</v>
      </c>
    </row>
    <row r="99" spans="1:8" s="4" customFormat="1" ht="31.5" x14ac:dyDescent="0.25">
      <c r="A99" s="495"/>
      <c r="B99" s="514"/>
      <c r="C99" s="136"/>
      <c r="D99" s="4" t="s">
        <v>349</v>
      </c>
      <c r="E99" s="26">
        <v>4</v>
      </c>
    </row>
    <row r="100" spans="1:8" s="4" customFormat="1" x14ac:dyDescent="0.25">
      <c r="A100" s="495"/>
      <c r="B100" s="514"/>
      <c r="C100" s="136"/>
      <c r="D100" s="3" t="s">
        <v>291</v>
      </c>
      <c r="E100" s="26">
        <v>8</v>
      </c>
    </row>
    <row r="101" spans="1:8" s="4" customFormat="1" ht="46.5" customHeight="1" x14ac:dyDescent="0.25">
      <c r="A101" s="495"/>
      <c r="B101" s="514"/>
      <c r="C101" s="136"/>
      <c r="D101" s="3" t="s">
        <v>197</v>
      </c>
      <c r="E101" s="26">
        <v>5</v>
      </c>
    </row>
    <row r="102" spans="1:8" s="4" customFormat="1" x14ac:dyDescent="0.25">
      <c r="A102" s="495"/>
      <c r="B102" s="514"/>
      <c r="C102" s="136"/>
      <c r="D102" s="44" t="s">
        <v>297</v>
      </c>
      <c r="E102" s="26">
        <v>3</v>
      </c>
    </row>
    <row r="103" spans="1:8" s="4" customFormat="1" x14ac:dyDescent="0.25">
      <c r="A103" s="495"/>
      <c r="B103" s="514"/>
      <c r="C103" s="136"/>
      <c r="D103" s="4" t="s">
        <v>73</v>
      </c>
      <c r="E103" s="26">
        <v>2</v>
      </c>
    </row>
    <row r="104" spans="1:8" s="4" customFormat="1" ht="47.25" x14ac:dyDescent="0.25">
      <c r="A104" s="495"/>
      <c r="B104" s="514"/>
      <c r="C104" s="136"/>
      <c r="D104" s="44" t="s">
        <v>212</v>
      </c>
      <c r="E104" s="26">
        <v>6</v>
      </c>
    </row>
    <row r="105" spans="1:8" s="4" customFormat="1" ht="31.5" x14ac:dyDescent="0.25">
      <c r="A105" s="496"/>
      <c r="B105" s="519"/>
      <c r="C105" s="353"/>
      <c r="D105" s="38" t="s">
        <v>236</v>
      </c>
      <c r="E105" s="279">
        <v>3</v>
      </c>
    </row>
    <row r="106" spans="1:8" s="4" customFormat="1" x14ac:dyDescent="0.25">
      <c r="A106" s="50"/>
      <c r="B106" s="116"/>
      <c r="C106" s="27">
        <v>1</v>
      </c>
      <c r="D106" s="27">
        <v>8</v>
      </c>
      <c r="E106" s="84">
        <f>SUM(E97:E105)</f>
        <v>55</v>
      </c>
    </row>
    <row r="107" spans="1:8" s="4" customFormat="1" ht="19.5" customHeight="1" x14ac:dyDescent="0.25">
      <c r="A107" s="522" t="s">
        <v>277</v>
      </c>
      <c r="B107" s="522"/>
      <c r="C107" s="522"/>
      <c r="D107" s="522"/>
      <c r="E107" s="522"/>
    </row>
    <row r="108" spans="1:8" s="4" customFormat="1" ht="15.75" customHeight="1" x14ac:dyDescent="0.25">
      <c r="A108" s="495">
        <v>14</v>
      </c>
      <c r="B108" s="518">
        <v>16</v>
      </c>
      <c r="C108" s="520" t="s">
        <v>93</v>
      </c>
      <c r="D108" s="12" t="s">
        <v>63</v>
      </c>
      <c r="E108" s="82">
        <v>8</v>
      </c>
    </row>
    <row r="109" spans="1:8" s="4" customFormat="1" x14ac:dyDescent="0.25">
      <c r="A109" s="495"/>
      <c r="B109" s="514"/>
      <c r="C109" s="521"/>
      <c r="D109" s="12" t="s">
        <v>298</v>
      </c>
      <c r="E109" s="82">
        <v>7</v>
      </c>
    </row>
    <row r="110" spans="1:8" s="4" customFormat="1" x14ac:dyDescent="0.25">
      <c r="A110" s="495"/>
      <c r="B110" s="514"/>
      <c r="C110" s="521"/>
      <c r="D110" s="12" t="s">
        <v>177</v>
      </c>
      <c r="E110" s="82">
        <v>13</v>
      </c>
    </row>
    <row r="111" spans="1:8" s="4" customFormat="1" x14ac:dyDescent="0.25">
      <c r="A111" s="50"/>
      <c r="B111" s="116"/>
      <c r="C111" s="27">
        <v>1</v>
      </c>
      <c r="D111" s="27">
        <v>3</v>
      </c>
      <c r="E111" s="84">
        <f>SUM(E108:E110)</f>
        <v>28</v>
      </c>
      <c r="F111" s="6"/>
      <c r="G111" s="6"/>
      <c r="H111" s="6"/>
    </row>
    <row r="112" spans="1:8" s="4" customFormat="1" ht="15.75" customHeight="1" x14ac:dyDescent="0.25">
      <c r="A112" s="491" t="s">
        <v>37</v>
      </c>
      <c r="B112" s="492"/>
      <c r="C112" s="492"/>
      <c r="D112" s="492"/>
      <c r="E112" s="493"/>
    </row>
    <row r="113" spans="1:8" s="4" customFormat="1" ht="17.25" customHeight="1" x14ac:dyDescent="0.25">
      <c r="A113" s="494">
        <v>15</v>
      </c>
      <c r="B113" s="515">
        <v>17</v>
      </c>
      <c r="C113" s="698" t="s">
        <v>114</v>
      </c>
      <c r="D113" s="10" t="s">
        <v>553</v>
      </c>
      <c r="E113" s="297">
        <v>47</v>
      </c>
    </row>
    <row r="114" spans="1:8" s="4" customFormat="1" ht="14.25" customHeight="1" x14ac:dyDescent="0.25">
      <c r="A114" s="495"/>
      <c r="B114" s="516"/>
      <c r="C114" s="698"/>
      <c r="D114" s="10" t="s">
        <v>71</v>
      </c>
      <c r="E114" s="297">
        <v>21</v>
      </c>
    </row>
    <row r="115" spans="1:8" s="4" customFormat="1" ht="31.5" x14ac:dyDescent="0.25">
      <c r="A115" s="495"/>
      <c r="B115" s="516"/>
      <c r="C115" s="698"/>
      <c r="D115" s="10" t="s">
        <v>66</v>
      </c>
      <c r="E115" s="297">
        <v>61</v>
      </c>
    </row>
    <row r="116" spans="1:8" s="4" customFormat="1" ht="15.75" customHeight="1" x14ac:dyDescent="0.25">
      <c r="A116" s="495"/>
      <c r="B116" s="516"/>
      <c r="C116" s="698"/>
      <c r="D116" s="10" t="s">
        <v>201</v>
      </c>
      <c r="E116" s="297">
        <v>9</v>
      </c>
    </row>
    <row r="117" spans="1:8" s="4" customFormat="1" ht="31.5" x14ac:dyDescent="0.25">
      <c r="A117" s="495"/>
      <c r="B117" s="516"/>
      <c r="C117" s="698"/>
      <c r="D117" s="10" t="s">
        <v>67</v>
      </c>
      <c r="E117" s="297">
        <v>3</v>
      </c>
    </row>
    <row r="118" spans="1:8" s="4" customFormat="1" x14ac:dyDescent="0.25">
      <c r="A118" s="495"/>
      <c r="B118" s="516"/>
      <c r="C118" s="698"/>
      <c r="D118" s="10" t="s">
        <v>409</v>
      </c>
      <c r="E118" s="297">
        <v>4</v>
      </c>
    </row>
    <row r="119" spans="1:8" s="4" customFormat="1" ht="15.75" customHeight="1" x14ac:dyDescent="0.25">
      <c r="A119" s="495"/>
      <c r="B119" s="516"/>
      <c r="C119" s="698"/>
      <c r="D119" s="10" t="s">
        <v>299</v>
      </c>
      <c r="E119" s="297">
        <v>6</v>
      </c>
    </row>
    <row r="120" spans="1:8" s="4" customFormat="1" ht="15.75" customHeight="1" x14ac:dyDescent="0.25">
      <c r="A120" s="495"/>
      <c r="B120" s="516"/>
      <c r="C120" s="698"/>
      <c r="D120" s="10" t="s">
        <v>195</v>
      </c>
      <c r="E120" s="297">
        <v>9</v>
      </c>
    </row>
    <row r="121" spans="1:8" s="4" customFormat="1" x14ac:dyDescent="0.25">
      <c r="A121" s="495"/>
      <c r="B121" s="517"/>
      <c r="C121" s="698"/>
      <c r="D121" s="10" t="s">
        <v>68</v>
      </c>
      <c r="E121" s="297">
        <v>3</v>
      </c>
    </row>
    <row r="122" spans="1:8" s="4" customFormat="1" x14ac:dyDescent="0.25">
      <c r="A122" s="50"/>
      <c r="B122" s="116"/>
      <c r="C122" s="27">
        <v>1</v>
      </c>
      <c r="D122" s="27">
        <v>9</v>
      </c>
      <c r="E122" s="84">
        <f>SUM(E113:E121)</f>
        <v>163</v>
      </c>
      <c r="F122" s="6"/>
      <c r="G122" s="6"/>
      <c r="H122" s="6"/>
    </row>
    <row r="123" spans="1:8" s="4" customFormat="1" ht="18" customHeight="1" x14ac:dyDescent="0.25">
      <c r="A123" s="491" t="s">
        <v>38</v>
      </c>
      <c r="B123" s="492"/>
      <c r="C123" s="492"/>
      <c r="D123" s="492"/>
      <c r="E123" s="493"/>
    </row>
    <row r="124" spans="1:8" s="4" customFormat="1" x14ac:dyDescent="0.25">
      <c r="A124" s="495">
        <v>16</v>
      </c>
      <c r="B124" s="114">
        <v>18</v>
      </c>
      <c r="C124" s="136"/>
      <c r="D124" s="154" t="s">
        <v>415</v>
      </c>
      <c r="E124" s="26">
        <v>2</v>
      </c>
    </row>
    <row r="125" spans="1:8" s="4" customFormat="1" x14ac:dyDescent="0.25">
      <c r="A125" s="495"/>
      <c r="B125" s="114"/>
      <c r="C125" s="136"/>
      <c r="D125" s="154" t="s">
        <v>418</v>
      </c>
      <c r="E125" s="26">
        <v>17</v>
      </c>
    </row>
    <row r="126" spans="1:8" s="4" customFormat="1" x14ac:dyDescent="0.25">
      <c r="A126" s="495"/>
      <c r="B126" s="114"/>
      <c r="C126" s="136"/>
      <c r="D126" s="154" t="s">
        <v>396</v>
      </c>
      <c r="E126" s="26">
        <v>8</v>
      </c>
    </row>
    <row r="127" spans="1:8" s="4" customFormat="1" x14ac:dyDescent="0.25">
      <c r="A127" s="495"/>
      <c r="B127" s="114"/>
      <c r="C127" s="136"/>
      <c r="D127" s="154" t="s">
        <v>368</v>
      </c>
      <c r="E127" s="26">
        <v>51</v>
      </c>
    </row>
    <row r="128" spans="1:8" s="4" customFormat="1" x14ac:dyDescent="0.25">
      <c r="A128" s="495"/>
      <c r="B128" s="114"/>
      <c r="C128" s="136"/>
      <c r="D128" s="154" t="s">
        <v>375</v>
      </c>
      <c r="E128" s="26">
        <v>7</v>
      </c>
    </row>
    <row r="129" spans="1:256" s="4" customFormat="1" x14ac:dyDescent="0.25">
      <c r="A129" s="495"/>
      <c r="B129" s="114"/>
      <c r="C129" s="136"/>
      <c r="D129" s="121" t="s">
        <v>398</v>
      </c>
      <c r="E129" s="26">
        <v>13</v>
      </c>
    </row>
    <row r="130" spans="1:256" s="4" customFormat="1" x14ac:dyDescent="0.25">
      <c r="A130" s="495"/>
      <c r="B130" s="114"/>
      <c r="C130" s="136"/>
      <c r="D130" s="154" t="s">
        <v>399</v>
      </c>
      <c r="E130" s="26">
        <v>6</v>
      </c>
    </row>
    <row r="131" spans="1:256" s="4" customFormat="1" x14ac:dyDescent="0.25">
      <c r="A131" s="495"/>
      <c r="B131" s="114"/>
      <c r="C131" s="136"/>
      <c r="D131" s="11" t="s">
        <v>436</v>
      </c>
      <c r="E131" s="26">
        <v>3</v>
      </c>
    </row>
    <row r="132" spans="1:256" s="4" customFormat="1" x14ac:dyDescent="0.25">
      <c r="A132" s="495"/>
      <c r="B132" s="114"/>
      <c r="C132" s="136"/>
      <c r="D132" s="11" t="s">
        <v>352</v>
      </c>
      <c r="E132" s="26">
        <v>3</v>
      </c>
    </row>
    <row r="133" spans="1:256" s="4" customFormat="1" x14ac:dyDescent="0.25">
      <c r="A133" s="495"/>
      <c r="B133" s="114"/>
      <c r="C133" s="136"/>
      <c r="D133" s="11" t="s">
        <v>401</v>
      </c>
      <c r="E133" s="26">
        <v>2</v>
      </c>
    </row>
    <row r="134" spans="1:256" s="4" customFormat="1" x14ac:dyDescent="0.25">
      <c r="A134" s="50"/>
      <c r="B134" s="116"/>
      <c r="C134" s="27">
        <v>1</v>
      </c>
      <c r="D134" s="27">
        <v>5</v>
      </c>
      <c r="E134" s="84">
        <f>SUM(E124:E133)</f>
        <v>112</v>
      </c>
    </row>
    <row r="135" spans="1:256" customFormat="1" x14ac:dyDescent="0.25">
      <c r="A135" s="511" t="s">
        <v>46</v>
      </c>
      <c r="B135" s="511"/>
      <c r="C135" s="511"/>
      <c r="D135" s="511"/>
      <c r="E135" s="51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1"/>
    </row>
    <row r="136" spans="1:256" customFormat="1" x14ac:dyDescent="0.25">
      <c r="A136" s="92">
        <v>17</v>
      </c>
      <c r="B136" s="93">
        <v>19</v>
      </c>
      <c r="C136" s="679" t="s">
        <v>222</v>
      </c>
      <c r="D136" s="94" t="s">
        <v>300</v>
      </c>
      <c r="E136" s="301">
        <v>28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1"/>
    </row>
    <row r="137" spans="1:256" customFormat="1" x14ac:dyDescent="0.25">
      <c r="A137" s="95"/>
      <c r="B137" s="96"/>
      <c r="C137" s="680"/>
      <c r="D137" s="145" t="s">
        <v>224</v>
      </c>
      <c r="E137" s="328">
        <v>14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1"/>
    </row>
    <row r="138" spans="1:256" customFormat="1" x14ac:dyDescent="0.25">
      <c r="A138" s="95"/>
      <c r="B138" s="96"/>
      <c r="C138" s="680"/>
      <c r="D138" s="145" t="s">
        <v>106</v>
      </c>
      <c r="E138" s="329">
        <v>11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1"/>
    </row>
    <row r="139" spans="1:256" customFormat="1" x14ac:dyDescent="0.25">
      <c r="A139" s="95"/>
      <c r="B139" s="96"/>
      <c r="C139" s="194"/>
      <c r="D139" s="145" t="s">
        <v>203</v>
      </c>
      <c r="E139" s="329">
        <v>65</v>
      </c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</row>
    <row r="140" spans="1:256" customFormat="1" x14ac:dyDescent="0.25">
      <c r="A140" s="95"/>
      <c r="B140" s="96"/>
      <c r="C140" s="194"/>
      <c r="D140" s="145" t="s">
        <v>104</v>
      </c>
      <c r="E140" s="329">
        <v>38</v>
      </c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</row>
    <row r="141" spans="1:256" customFormat="1" x14ac:dyDescent="0.25">
      <c r="A141" s="95"/>
      <c r="B141" s="96"/>
      <c r="C141" s="194"/>
      <c r="D141" s="145" t="s">
        <v>103</v>
      </c>
      <c r="E141" s="329">
        <v>11</v>
      </c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1"/>
      <c r="HT141" s="91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  <c r="IU141" s="91"/>
      <c r="IV141" s="91"/>
    </row>
    <row r="142" spans="1:256" customFormat="1" x14ac:dyDescent="0.25">
      <c r="A142" s="95"/>
      <c r="B142" s="96"/>
      <c r="C142" s="194"/>
      <c r="D142" s="145" t="s">
        <v>102</v>
      </c>
      <c r="E142" s="329">
        <v>5</v>
      </c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</row>
    <row r="143" spans="1:256" customFormat="1" x14ac:dyDescent="0.25">
      <c r="A143" s="95"/>
      <c r="B143" s="96"/>
      <c r="C143" s="194"/>
      <c r="D143" s="145" t="s">
        <v>105</v>
      </c>
      <c r="E143" s="329">
        <v>8</v>
      </c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1"/>
    </row>
    <row r="144" spans="1:256" customFormat="1" x14ac:dyDescent="0.25">
      <c r="A144" s="95"/>
      <c r="B144" s="96"/>
      <c r="C144" s="194"/>
      <c r="D144" s="145"/>
      <c r="E144" s="3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1"/>
    </row>
    <row r="145" spans="1:256" customFormat="1" x14ac:dyDescent="0.25">
      <c r="A145" s="95"/>
      <c r="B145" s="96"/>
      <c r="C145" s="194"/>
      <c r="D145" s="145"/>
      <c r="E145" s="3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1"/>
      <c r="HT145" s="91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  <c r="IU145" s="91"/>
      <c r="IV145" s="91"/>
    </row>
    <row r="146" spans="1:256" customFormat="1" x14ac:dyDescent="0.25">
      <c r="A146" s="394"/>
      <c r="B146" s="156"/>
      <c r="C146" s="97">
        <v>1</v>
      </c>
      <c r="D146" s="97">
        <v>8</v>
      </c>
      <c r="E146" s="312">
        <v>180</v>
      </c>
      <c r="F146" s="99"/>
      <c r="G146" s="99"/>
      <c r="H146" s="99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  <c r="IU146" s="91"/>
      <c r="IV146" s="91"/>
    </row>
    <row r="147" spans="1:256" s="4" customFormat="1" ht="19.5" customHeight="1" x14ac:dyDescent="0.25">
      <c r="A147" s="491" t="s">
        <v>47</v>
      </c>
      <c r="B147" s="492"/>
      <c r="C147" s="492"/>
      <c r="D147" s="492"/>
      <c r="E147" s="493"/>
    </row>
    <row r="148" spans="1:256" s="4" customFormat="1" ht="15.75" customHeight="1" x14ac:dyDescent="0.25">
      <c r="A148" s="700">
        <v>18</v>
      </c>
      <c r="B148" s="702">
        <v>22</v>
      </c>
      <c r="C148" s="703" t="s">
        <v>529</v>
      </c>
      <c r="D148" s="137" t="s">
        <v>279</v>
      </c>
      <c r="E148" s="301">
        <v>58</v>
      </c>
    </row>
    <row r="149" spans="1:256" s="4" customFormat="1" x14ac:dyDescent="0.25">
      <c r="A149" s="701"/>
      <c r="B149" s="701"/>
      <c r="C149" s="704"/>
      <c r="D149" s="137" t="s">
        <v>530</v>
      </c>
      <c r="E149" s="328">
        <v>25</v>
      </c>
    </row>
    <row r="150" spans="1:256" s="4" customFormat="1" x14ac:dyDescent="0.25">
      <c r="A150" s="701"/>
      <c r="B150" s="701"/>
      <c r="C150" s="704"/>
      <c r="D150" s="137" t="s">
        <v>453</v>
      </c>
      <c r="E150" s="328">
        <v>17</v>
      </c>
    </row>
    <row r="151" spans="1:256" s="4" customFormat="1" x14ac:dyDescent="0.25">
      <c r="A151" s="701"/>
      <c r="B151" s="701"/>
      <c r="C151" s="704"/>
      <c r="D151" s="137" t="s">
        <v>454</v>
      </c>
      <c r="E151" s="328">
        <v>52</v>
      </c>
    </row>
    <row r="152" spans="1:256" s="4" customFormat="1" x14ac:dyDescent="0.25">
      <c r="A152" s="701"/>
      <c r="B152" s="701"/>
      <c r="C152" s="704"/>
      <c r="D152" s="137" t="s">
        <v>481</v>
      </c>
      <c r="E152" s="328">
        <v>7</v>
      </c>
    </row>
    <row r="153" spans="1:256" s="4" customFormat="1" x14ac:dyDescent="0.25">
      <c r="A153" s="403"/>
      <c r="B153" s="404"/>
      <c r="C153" s="5">
        <v>1</v>
      </c>
      <c r="D153" s="5">
        <v>1</v>
      </c>
      <c r="E153" s="293">
        <v>159</v>
      </c>
    </row>
    <row r="154" spans="1:256" s="4" customFormat="1" x14ac:dyDescent="0.25">
      <c r="A154" s="506">
        <v>19</v>
      </c>
      <c r="B154" s="133">
        <v>21</v>
      </c>
      <c r="C154" s="699" t="s">
        <v>531</v>
      </c>
      <c r="D154" s="137" t="s">
        <v>532</v>
      </c>
      <c r="E154" s="26">
        <v>25</v>
      </c>
    </row>
    <row r="155" spans="1:256" s="4" customFormat="1" x14ac:dyDescent="0.25">
      <c r="A155" s="507"/>
      <c r="B155" s="134"/>
      <c r="C155" s="699"/>
      <c r="D155" s="137" t="s">
        <v>445</v>
      </c>
      <c r="E155" s="26">
        <v>1</v>
      </c>
    </row>
    <row r="156" spans="1:256" s="4" customFormat="1" x14ac:dyDescent="0.25">
      <c r="A156" s="507"/>
      <c r="B156" s="134"/>
      <c r="C156" s="699"/>
      <c r="D156" s="137" t="s">
        <v>533</v>
      </c>
      <c r="E156" s="26">
        <v>30</v>
      </c>
    </row>
    <row r="157" spans="1:256" s="4" customFormat="1" x14ac:dyDescent="0.25">
      <c r="A157" s="507"/>
      <c r="B157" s="134"/>
      <c r="C157" s="699"/>
      <c r="D157" s="137" t="s">
        <v>534</v>
      </c>
      <c r="E157" s="26">
        <v>49</v>
      </c>
      <c r="F157" s="6"/>
      <c r="G157" s="6"/>
      <c r="H157" s="6"/>
    </row>
    <row r="158" spans="1:256" s="4" customFormat="1" x14ac:dyDescent="0.25">
      <c r="A158" s="507"/>
      <c r="B158" s="134"/>
      <c r="C158" s="699"/>
      <c r="D158" s="60" t="s">
        <v>141</v>
      </c>
      <c r="E158" s="26">
        <v>5</v>
      </c>
    </row>
    <row r="159" spans="1:256" s="4" customFormat="1" ht="16.5" customHeight="1" x14ac:dyDescent="0.25">
      <c r="A159" s="507"/>
      <c r="B159" s="134"/>
      <c r="C159" s="699"/>
      <c r="D159" s="137" t="s">
        <v>146</v>
      </c>
      <c r="E159" s="26">
        <v>13</v>
      </c>
      <c r="F159" s="22"/>
      <c r="G159" s="22"/>
      <c r="H159" s="22"/>
    </row>
    <row r="160" spans="1:256" s="4" customFormat="1" x14ac:dyDescent="0.25">
      <c r="A160" s="507"/>
      <c r="B160" s="134"/>
      <c r="C160" s="699"/>
      <c r="D160" s="60" t="s">
        <v>198</v>
      </c>
      <c r="E160" s="330">
        <v>5</v>
      </c>
      <c r="F160" s="22"/>
      <c r="G160" s="22"/>
      <c r="H160" s="22"/>
    </row>
    <row r="161" spans="1:8" s="4" customFormat="1" x14ac:dyDescent="0.25">
      <c r="A161" s="507"/>
      <c r="B161" s="134"/>
      <c r="C161" s="699"/>
      <c r="D161" s="137" t="s">
        <v>144</v>
      </c>
      <c r="E161" s="26">
        <v>6</v>
      </c>
      <c r="F161" s="22"/>
      <c r="G161" s="22"/>
      <c r="H161" s="22"/>
    </row>
    <row r="162" spans="1:8" s="4" customFormat="1" x14ac:dyDescent="0.25">
      <c r="A162" s="507"/>
      <c r="B162" s="134"/>
      <c r="C162" s="699"/>
      <c r="D162" s="137" t="s">
        <v>163</v>
      </c>
      <c r="E162" s="26">
        <v>8</v>
      </c>
      <c r="F162" s="22"/>
      <c r="G162" s="22"/>
      <c r="H162" s="22"/>
    </row>
    <row r="163" spans="1:8" s="4" customFormat="1" x14ac:dyDescent="0.25">
      <c r="A163" s="507"/>
      <c r="B163" s="134"/>
      <c r="C163" s="699"/>
      <c r="D163" s="137" t="s">
        <v>147</v>
      </c>
      <c r="E163" s="26">
        <v>5</v>
      </c>
      <c r="F163" s="22"/>
      <c r="G163" s="22"/>
      <c r="H163" s="22"/>
    </row>
    <row r="164" spans="1:8" s="4" customFormat="1" x14ac:dyDescent="0.25">
      <c r="A164" s="507"/>
      <c r="B164" s="134"/>
      <c r="C164" s="699"/>
      <c r="D164" s="137" t="s">
        <v>164</v>
      </c>
      <c r="E164" s="35">
        <v>18</v>
      </c>
      <c r="F164" s="22"/>
      <c r="G164" s="22"/>
      <c r="H164" s="22"/>
    </row>
    <row r="165" spans="1:8" s="4" customFormat="1" x14ac:dyDescent="0.25">
      <c r="A165" s="507"/>
      <c r="B165" s="134"/>
      <c r="C165" s="699"/>
      <c r="D165" s="60" t="s">
        <v>145</v>
      </c>
      <c r="E165" s="330">
        <v>5</v>
      </c>
      <c r="F165" s="6"/>
      <c r="G165" s="6"/>
      <c r="H165" s="6"/>
    </row>
    <row r="166" spans="1:8" s="4" customFormat="1" x14ac:dyDescent="0.25">
      <c r="A166" s="507"/>
      <c r="B166" s="134"/>
      <c r="C166" s="699"/>
      <c r="D166" s="60" t="s">
        <v>437</v>
      </c>
      <c r="E166" s="26">
        <v>1</v>
      </c>
    </row>
    <row r="167" spans="1:8" s="4" customFormat="1" x14ac:dyDescent="0.25">
      <c r="A167" s="507"/>
      <c r="B167" s="134"/>
      <c r="C167" s="699"/>
      <c r="D167" s="148" t="s">
        <v>134</v>
      </c>
      <c r="E167" s="26">
        <v>2</v>
      </c>
    </row>
    <row r="168" spans="1:8" s="4" customFormat="1" x14ac:dyDescent="0.25">
      <c r="A168" s="403"/>
      <c r="B168" s="404"/>
      <c r="C168" s="5">
        <v>1</v>
      </c>
      <c r="D168" s="5">
        <v>18</v>
      </c>
      <c r="E168" s="331">
        <v>173</v>
      </c>
    </row>
    <row r="169" spans="1:8" s="4" customFormat="1" x14ac:dyDescent="0.25">
      <c r="A169" s="556"/>
      <c r="B169" s="557"/>
      <c r="C169" s="190">
        <f>C153+C168</f>
        <v>2</v>
      </c>
      <c r="D169" s="190">
        <f>D153+D168</f>
        <v>19</v>
      </c>
      <c r="E169" s="332">
        <f>E153+E168</f>
        <v>332</v>
      </c>
      <c r="F169" s="6"/>
      <c r="G169" s="6"/>
      <c r="H169" s="6"/>
    </row>
    <row r="170" spans="1:8" s="4" customFormat="1" x14ac:dyDescent="0.25">
      <c r="A170" s="491" t="s">
        <v>48</v>
      </c>
      <c r="B170" s="492"/>
      <c r="C170" s="492"/>
      <c r="D170" s="492"/>
      <c r="E170" s="493"/>
    </row>
    <row r="171" spans="1:8" s="4" customFormat="1" x14ac:dyDescent="0.25">
      <c r="A171" s="494">
        <v>20</v>
      </c>
      <c r="B171" s="101">
        <v>23</v>
      </c>
      <c r="C171" s="636" t="s">
        <v>239</v>
      </c>
      <c r="D171" s="12" t="s">
        <v>160</v>
      </c>
      <c r="E171" s="23">
        <v>11</v>
      </c>
    </row>
    <row r="172" spans="1:8" s="4" customFormat="1" ht="16.5" customHeight="1" x14ac:dyDescent="0.25">
      <c r="A172" s="495"/>
      <c r="B172" s="114"/>
      <c r="C172" s="634"/>
      <c r="D172" s="12" t="s">
        <v>159</v>
      </c>
      <c r="E172" s="23">
        <v>14</v>
      </c>
    </row>
    <row r="173" spans="1:8" s="4" customFormat="1" x14ac:dyDescent="0.25">
      <c r="A173" s="495"/>
      <c r="B173" s="114"/>
      <c r="C173" s="634"/>
      <c r="D173" s="12" t="s">
        <v>556</v>
      </c>
      <c r="E173" s="23">
        <v>42</v>
      </c>
    </row>
    <row r="174" spans="1:8" s="4" customFormat="1" x14ac:dyDescent="0.25">
      <c r="A174" s="100"/>
      <c r="B174" s="114"/>
      <c r="C174" s="664"/>
      <c r="D174" s="12" t="s">
        <v>158</v>
      </c>
      <c r="E174" s="23">
        <v>3</v>
      </c>
    </row>
    <row r="175" spans="1:8" s="4" customFormat="1" x14ac:dyDescent="0.25">
      <c r="A175" s="50"/>
      <c r="B175" s="116"/>
      <c r="C175" s="27">
        <v>1</v>
      </c>
      <c r="D175" s="27">
        <v>4</v>
      </c>
      <c r="E175" s="84">
        <f>SUM(E171:E174)</f>
        <v>70</v>
      </c>
      <c r="F175" s="6"/>
      <c r="G175" s="6"/>
      <c r="H175" s="6"/>
    </row>
    <row r="176" spans="1:8" s="4" customFormat="1" x14ac:dyDescent="0.25">
      <c r="A176" s="491" t="s">
        <v>50</v>
      </c>
      <c r="B176" s="492"/>
      <c r="C176" s="492"/>
      <c r="D176" s="492"/>
      <c r="E176" s="493"/>
    </row>
    <row r="177" spans="1:8" s="4" customFormat="1" ht="18" customHeight="1" x14ac:dyDescent="0.25">
      <c r="A177" s="494">
        <v>21</v>
      </c>
      <c r="B177" s="101">
        <v>25</v>
      </c>
      <c r="C177" s="636" t="s">
        <v>213</v>
      </c>
      <c r="D177" s="33" t="s">
        <v>161</v>
      </c>
      <c r="E177" s="82">
        <v>25</v>
      </c>
    </row>
    <row r="178" spans="1:8" s="4" customFormat="1" ht="18" customHeight="1" x14ac:dyDescent="0.25">
      <c r="A178" s="495"/>
      <c r="B178" s="114"/>
      <c r="C178" s="634"/>
      <c r="D178" s="33" t="s">
        <v>215</v>
      </c>
      <c r="E178" s="82">
        <v>43</v>
      </c>
    </row>
    <row r="179" spans="1:8" s="4" customFormat="1" ht="18" customHeight="1" x14ac:dyDescent="0.25">
      <c r="A179" s="495"/>
      <c r="B179" s="114"/>
      <c r="C179" s="634"/>
      <c r="D179" s="33" t="s">
        <v>84</v>
      </c>
      <c r="E179" s="82">
        <v>5</v>
      </c>
    </row>
    <row r="180" spans="1:8" s="4" customFormat="1" x14ac:dyDescent="0.25">
      <c r="A180" s="495"/>
      <c r="B180" s="114"/>
      <c r="C180" s="634"/>
      <c r="D180" s="33" t="s">
        <v>83</v>
      </c>
      <c r="E180" s="82">
        <v>10</v>
      </c>
    </row>
    <row r="181" spans="1:8" s="4" customFormat="1" x14ac:dyDescent="0.25">
      <c r="A181" s="495"/>
      <c r="B181" s="114"/>
      <c r="C181" s="634"/>
      <c r="D181" s="33" t="s">
        <v>82</v>
      </c>
      <c r="E181" s="82">
        <v>1</v>
      </c>
    </row>
    <row r="182" spans="1:8" s="4" customFormat="1" x14ac:dyDescent="0.25">
      <c r="A182" s="495"/>
      <c r="B182" s="114"/>
      <c r="C182" s="634"/>
      <c r="D182" s="4" t="s">
        <v>301</v>
      </c>
      <c r="E182" s="82">
        <v>7</v>
      </c>
    </row>
    <row r="183" spans="1:8" s="4" customFormat="1" x14ac:dyDescent="0.25">
      <c r="A183" s="100"/>
      <c r="B183" s="114"/>
      <c r="C183" s="142"/>
      <c r="D183" s="4" t="s">
        <v>216</v>
      </c>
      <c r="E183" s="82">
        <v>4</v>
      </c>
    </row>
    <row r="184" spans="1:8" s="4" customFormat="1" x14ac:dyDescent="0.25">
      <c r="A184" s="50"/>
      <c r="B184" s="116"/>
      <c r="C184" s="27">
        <v>1</v>
      </c>
      <c r="D184" s="27">
        <v>7</v>
      </c>
      <c r="E184" s="84">
        <f>SUM(E177:E183)</f>
        <v>95</v>
      </c>
      <c r="F184" s="6"/>
      <c r="G184" s="6"/>
      <c r="H184" s="6"/>
    </row>
    <row r="185" spans="1:8" s="4" customFormat="1" x14ac:dyDescent="0.25">
      <c r="A185" s="491" t="s">
        <v>51</v>
      </c>
      <c r="B185" s="492"/>
      <c r="C185" s="492"/>
      <c r="D185" s="492"/>
      <c r="E185" s="493"/>
    </row>
    <row r="186" spans="1:8" s="4" customFormat="1" x14ac:dyDescent="0.25">
      <c r="A186" s="494">
        <v>22</v>
      </c>
      <c r="B186" s="101">
        <v>25</v>
      </c>
      <c r="C186" s="637" t="s">
        <v>168</v>
      </c>
      <c r="D186" s="40" t="s">
        <v>168</v>
      </c>
      <c r="E186" s="277">
        <v>35</v>
      </c>
    </row>
    <row r="187" spans="1:8" s="4" customFormat="1" x14ac:dyDescent="0.25">
      <c r="A187" s="495"/>
      <c r="B187" s="114"/>
      <c r="C187" s="637"/>
      <c r="D187" s="40" t="s">
        <v>154</v>
      </c>
      <c r="E187" s="277">
        <v>11</v>
      </c>
    </row>
    <row r="188" spans="1:8" s="4" customFormat="1" x14ac:dyDescent="0.25">
      <c r="A188" s="50"/>
      <c r="B188" s="116"/>
      <c r="C188" s="27">
        <v>1</v>
      </c>
      <c r="D188" s="27">
        <v>2</v>
      </c>
      <c r="E188" s="84">
        <f>SUM(E186:E187)</f>
        <v>46</v>
      </c>
      <c r="F188" s="54"/>
      <c r="G188" s="54"/>
      <c r="H188" s="54"/>
    </row>
    <row r="189" spans="1:8" s="4" customFormat="1" x14ac:dyDescent="0.25">
      <c r="A189" s="491" t="s">
        <v>52</v>
      </c>
      <c r="B189" s="492"/>
      <c r="C189" s="492"/>
      <c r="D189" s="492"/>
      <c r="E189" s="493"/>
    </row>
    <row r="190" spans="1:8" s="4" customFormat="1" ht="15.75" customHeight="1" x14ac:dyDescent="0.25">
      <c r="A190" s="506">
        <v>23</v>
      </c>
      <c r="B190" s="133">
        <v>26</v>
      </c>
      <c r="C190" s="651" t="s">
        <v>303</v>
      </c>
      <c r="D190" s="12" t="s">
        <v>440</v>
      </c>
      <c r="E190" s="23">
        <v>1</v>
      </c>
    </row>
    <row r="191" spans="1:8" s="4" customFormat="1" ht="15.75" customHeight="1" x14ac:dyDescent="0.25">
      <c r="A191" s="507"/>
      <c r="B191" s="134"/>
      <c r="C191" s="626"/>
      <c r="D191" s="12" t="s">
        <v>288</v>
      </c>
      <c r="E191" s="23">
        <v>23</v>
      </c>
    </row>
    <row r="192" spans="1:8" s="4" customFormat="1" x14ac:dyDescent="0.25">
      <c r="A192" s="507"/>
      <c r="B192" s="134"/>
      <c r="C192" s="626"/>
      <c r="D192" s="12" t="s">
        <v>110</v>
      </c>
      <c r="E192" s="23">
        <v>14</v>
      </c>
    </row>
    <row r="193" spans="1:8" s="4" customFormat="1" x14ac:dyDescent="0.25">
      <c r="A193" s="507"/>
      <c r="B193" s="134"/>
      <c r="C193" s="626"/>
      <c r="D193" s="12" t="s">
        <v>111</v>
      </c>
      <c r="E193" s="23">
        <v>12</v>
      </c>
    </row>
    <row r="194" spans="1:8" s="4" customFormat="1" x14ac:dyDescent="0.25">
      <c r="A194" s="507"/>
      <c r="B194" s="134"/>
      <c r="C194" s="626"/>
      <c r="D194" s="12" t="s">
        <v>107</v>
      </c>
      <c r="E194" s="23">
        <v>20</v>
      </c>
    </row>
    <row r="195" spans="1:8" s="4" customFormat="1" x14ac:dyDescent="0.25">
      <c r="A195" s="507"/>
      <c r="B195" s="134"/>
      <c r="C195" s="626"/>
      <c r="D195" s="12" t="s">
        <v>240</v>
      </c>
      <c r="E195" s="23">
        <v>44</v>
      </c>
    </row>
    <row r="196" spans="1:8" s="4" customFormat="1" x14ac:dyDescent="0.25">
      <c r="A196" s="507"/>
      <c r="B196" s="134"/>
      <c r="C196" s="626"/>
      <c r="D196" s="12" t="s">
        <v>182</v>
      </c>
      <c r="E196" s="23">
        <v>38</v>
      </c>
    </row>
    <row r="197" spans="1:8" s="4" customFormat="1" x14ac:dyDescent="0.25">
      <c r="A197" s="50"/>
      <c r="B197" s="116"/>
      <c r="C197" s="27">
        <v>1</v>
      </c>
      <c r="D197" s="27">
        <v>7</v>
      </c>
      <c r="E197" s="84">
        <f>SUM(E190:E196)</f>
        <v>152</v>
      </c>
      <c r="F197" s="54"/>
      <c r="G197" s="54"/>
      <c r="H197" s="54"/>
    </row>
    <row r="198" spans="1:8" s="4" customFormat="1" x14ac:dyDescent="0.25">
      <c r="A198" s="491" t="s">
        <v>53</v>
      </c>
      <c r="B198" s="492"/>
      <c r="C198" s="492"/>
      <c r="D198" s="492"/>
      <c r="E198" s="493"/>
    </row>
    <row r="199" spans="1:8" s="4" customFormat="1" ht="15.75" customHeight="1" x14ac:dyDescent="0.25">
      <c r="A199" s="494">
        <v>24</v>
      </c>
      <c r="B199" s="101">
        <v>27</v>
      </c>
      <c r="C199" s="636" t="s">
        <v>446</v>
      </c>
      <c r="D199" s="47" t="s">
        <v>379</v>
      </c>
      <c r="E199" s="82">
        <v>22</v>
      </c>
    </row>
    <row r="200" spans="1:8" s="4" customFormat="1" x14ac:dyDescent="0.25">
      <c r="A200" s="495"/>
      <c r="B200" s="114"/>
      <c r="C200" s="634"/>
      <c r="D200" s="4" t="s">
        <v>380</v>
      </c>
      <c r="E200" s="82">
        <v>25</v>
      </c>
    </row>
    <row r="201" spans="1:8" s="4" customFormat="1" x14ac:dyDescent="0.25">
      <c r="A201" s="495"/>
      <c r="B201" s="514"/>
      <c r="C201" s="634"/>
      <c r="D201" s="47" t="s">
        <v>447</v>
      </c>
      <c r="E201" s="82">
        <v>31</v>
      </c>
    </row>
    <row r="202" spans="1:8" s="4" customFormat="1" x14ac:dyDescent="0.25">
      <c r="A202" s="495"/>
      <c r="B202" s="514"/>
      <c r="C202" s="634"/>
      <c r="D202" s="47" t="s">
        <v>448</v>
      </c>
      <c r="E202" s="82">
        <v>51</v>
      </c>
    </row>
    <row r="203" spans="1:8" s="4" customFormat="1" x14ac:dyDescent="0.25">
      <c r="A203" s="495"/>
      <c r="B203" s="514"/>
      <c r="C203" s="634"/>
      <c r="D203" s="47" t="s">
        <v>449</v>
      </c>
      <c r="E203" s="82">
        <v>6</v>
      </c>
    </row>
    <row r="204" spans="1:8" s="4" customFormat="1" x14ac:dyDescent="0.25">
      <c r="A204" s="495"/>
      <c r="B204" s="514"/>
      <c r="C204" s="634"/>
      <c r="D204" s="47" t="s">
        <v>116</v>
      </c>
      <c r="E204" s="82">
        <v>4</v>
      </c>
    </row>
    <row r="205" spans="1:8" s="4" customFormat="1" x14ac:dyDescent="0.25">
      <c r="A205" s="495"/>
      <c r="B205" s="514"/>
      <c r="C205" s="634"/>
      <c r="D205" s="47" t="s">
        <v>5</v>
      </c>
      <c r="E205" s="82">
        <v>4</v>
      </c>
    </row>
    <row r="206" spans="1:8" s="4" customFormat="1" x14ac:dyDescent="0.25">
      <c r="A206" s="495"/>
      <c r="B206" s="514"/>
      <c r="C206" s="634"/>
      <c r="D206" s="37" t="s">
        <v>217</v>
      </c>
      <c r="E206" s="82">
        <v>2</v>
      </c>
    </row>
    <row r="207" spans="1:8" s="4" customFormat="1" x14ac:dyDescent="0.25">
      <c r="A207" s="50"/>
      <c r="B207" s="116"/>
      <c r="C207" s="27">
        <v>1</v>
      </c>
      <c r="D207" s="27">
        <v>8</v>
      </c>
      <c r="E207" s="84">
        <f>SUM(E199:E206)</f>
        <v>145</v>
      </c>
    </row>
    <row r="208" spans="1:8" s="4" customFormat="1" x14ac:dyDescent="0.25">
      <c r="A208" s="491" t="s">
        <v>48</v>
      </c>
      <c r="B208" s="492"/>
      <c r="C208" s="492"/>
      <c r="D208" s="492"/>
      <c r="E208" s="493"/>
    </row>
    <row r="209" spans="1:8" s="4" customFormat="1" ht="31.5" x14ac:dyDescent="0.25">
      <c r="A209" s="425">
        <v>26</v>
      </c>
      <c r="B209" s="101">
        <v>61</v>
      </c>
      <c r="C209" s="25" t="s">
        <v>817</v>
      </c>
      <c r="D209" s="137" t="s">
        <v>438</v>
      </c>
      <c r="E209" s="82">
        <v>1</v>
      </c>
    </row>
    <row r="210" spans="1:8" s="4" customFormat="1" x14ac:dyDescent="0.25">
      <c r="A210" s="50"/>
      <c r="B210" s="116"/>
      <c r="C210" s="27">
        <v>1</v>
      </c>
      <c r="D210" s="27">
        <v>1</v>
      </c>
      <c r="E210" s="84">
        <f>SUM(E209)</f>
        <v>1</v>
      </c>
      <c r="F210" s="6"/>
      <c r="G210" s="6"/>
      <c r="H210" s="6"/>
    </row>
    <row r="211" spans="1:8" s="4" customFormat="1" x14ac:dyDescent="0.25">
      <c r="A211" s="491" t="s">
        <v>54</v>
      </c>
      <c r="B211" s="492"/>
      <c r="C211" s="492"/>
      <c r="D211" s="492"/>
      <c r="E211" s="493"/>
    </row>
    <row r="212" spans="1:8" s="4" customFormat="1" x14ac:dyDescent="0.25">
      <c r="A212" s="130">
        <v>27</v>
      </c>
      <c r="B212" s="133">
        <v>34</v>
      </c>
      <c r="C212" s="139" t="s">
        <v>319</v>
      </c>
      <c r="D212" s="137" t="s">
        <v>703</v>
      </c>
      <c r="E212" s="25">
        <v>59</v>
      </c>
    </row>
    <row r="213" spans="1:8" s="4" customFormat="1" x14ac:dyDescent="0.25">
      <c r="A213" s="128"/>
      <c r="B213" s="134"/>
      <c r="C213" s="87"/>
      <c r="D213" s="137" t="s">
        <v>744</v>
      </c>
      <c r="E213" s="25">
        <v>36</v>
      </c>
    </row>
    <row r="214" spans="1:8" s="4" customFormat="1" ht="31.5" x14ac:dyDescent="0.25">
      <c r="A214" s="128"/>
      <c r="B214" s="134"/>
      <c r="C214" s="87"/>
      <c r="D214" s="178" t="s">
        <v>745</v>
      </c>
      <c r="E214" s="25">
        <v>25</v>
      </c>
    </row>
    <row r="215" spans="1:8" s="4" customFormat="1" x14ac:dyDescent="0.25">
      <c r="A215" s="128"/>
      <c r="B215" s="134"/>
      <c r="C215" s="87"/>
      <c r="D215" s="18" t="s">
        <v>626</v>
      </c>
      <c r="E215" s="25">
        <v>8</v>
      </c>
    </row>
    <row r="216" spans="1:8" s="4" customFormat="1" x14ac:dyDescent="0.25">
      <c r="A216" s="27"/>
      <c r="B216" s="15"/>
      <c r="C216" s="27">
        <v>1</v>
      </c>
      <c r="D216" s="27">
        <v>4</v>
      </c>
      <c r="E216" s="27">
        <f>SUM(E212:E215)</f>
        <v>128</v>
      </c>
    </row>
    <row r="217" spans="1:8" s="4" customFormat="1" x14ac:dyDescent="0.25">
      <c r="A217" s="128">
        <v>28</v>
      </c>
      <c r="B217" s="134">
        <v>35</v>
      </c>
      <c r="C217" s="87" t="s">
        <v>818</v>
      </c>
      <c r="D217" s="137" t="s">
        <v>741</v>
      </c>
      <c r="E217" s="25">
        <v>36</v>
      </c>
    </row>
    <row r="218" spans="1:8" s="4" customFormat="1" x14ac:dyDescent="0.25">
      <c r="A218" s="128"/>
      <c r="B218" s="134"/>
      <c r="C218" s="87"/>
      <c r="D218" s="137" t="s">
        <v>701</v>
      </c>
      <c r="E218" s="25">
        <v>78</v>
      </c>
    </row>
    <row r="219" spans="1:8" s="4" customFormat="1" x14ac:dyDescent="0.25">
      <c r="A219" s="8"/>
      <c r="B219" s="16"/>
      <c r="D219" s="137" t="s">
        <v>704</v>
      </c>
      <c r="E219" s="8">
        <v>19</v>
      </c>
    </row>
    <row r="220" spans="1:8" s="4" customFormat="1" x14ac:dyDescent="0.25">
      <c r="A220" s="27"/>
      <c r="B220" s="15"/>
      <c r="C220" s="27">
        <v>1</v>
      </c>
      <c r="D220" s="27">
        <v>3</v>
      </c>
      <c r="E220" s="27">
        <f>SUM(E217:E219)</f>
        <v>133</v>
      </c>
    </row>
    <row r="221" spans="1:8" s="4" customFormat="1" x14ac:dyDescent="0.25">
      <c r="A221" s="128">
        <v>29</v>
      </c>
      <c r="B221" s="134">
        <v>38</v>
      </c>
      <c r="C221" s="87" t="s">
        <v>645</v>
      </c>
      <c r="D221" s="137" t="s">
        <v>702</v>
      </c>
      <c r="E221" s="419">
        <v>33</v>
      </c>
    </row>
    <row r="222" spans="1:8" s="4" customFormat="1" x14ac:dyDescent="0.25">
      <c r="A222" s="128"/>
      <c r="B222" s="134"/>
      <c r="C222" s="87"/>
      <c r="D222" s="7" t="s">
        <v>758</v>
      </c>
      <c r="E222" s="419">
        <v>48</v>
      </c>
    </row>
    <row r="223" spans="1:8" s="4" customFormat="1" x14ac:dyDescent="0.25">
      <c r="A223" s="27"/>
      <c r="B223" s="15"/>
      <c r="C223" s="27">
        <v>1</v>
      </c>
      <c r="D223" s="27">
        <v>2</v>
      </c>
      <c r="E223" s="27">
        <f>SUM(E221:E222)</f>
        <v>81</v>
      </c>
    </row>
    <row r="224" spans="1:8" s="4" customFormat="1" x14ac:dyDescent="0.25">
      <c r="A224" s="128">
        <v>30</v>
      </c>
      <c r="B224" s="133">
        <v>30</v>
      </c>
      <c r="C224" s="87" t="s">
        <v>732</v>
      </c>
      <c r="D224" s="178" t="s">
        <v>765</v>
      </c>
      <c r="E224" s="29">
        <v>43</v>
      </c>
    </row>
    <row r="225" spans="1:5" s="4" customFormat="1" x14ac:dyDescent="0.25">
      <c r="A225" s="128"/>
      <c r="B225" s="134"/>
      <c r="C225" s="129"/>
      <c r="D225" s="137" t="s">
        <v>730</v>
      </c>
      <c r="E225" s="29">
        <v>72</v>
      </c>
    </row>
    <row r="226" spans="1:5" s="4" customFormat="1" x14ac:dyDescent="0.25">
      <c r="A226" s="27"/>
      <c r="B226" s="15"/>
      <c r="C226" s="27">
        <v>1</v>
      </c>
      <c r="D226" s="27">
        <v>2</v>
      </c>
      <c r="E226" s="27">
        <f>SUM(E224:E225)</f>
        <v>115</v>
      </c>
    </row>
    <row r="227" spans="1:5" s="4" customFormat="1" x14ac:dyDescent="0.25">
      <c r="A227" s="128">
        <v>31</v>
      </c>
      <c r="B227" s="133">
        <v>41</v>
      </c>
      <c r="C227" s="130" t="s">
        <v>716</v>
      </c>
      <c r="D227" s="137" t="s">
        <v>729</v>
      </c>
      <c r="E227" s="376">
        <v>47</v>
      </c>
    </row>
    <row r="228" spans="1:5" s="4" customFormat="1" x14ac:dyDescent="0.25">
      <c r="A228" s="128"/>
      <c r="B228" s="134"/>
      <c r="C228" s="128"/>
      <c r="D228" s="18" t="s">
        <v>769</v>
      </c>
      <c r="E228" s="29">
        <v>112</v>
      </c>
    </row>
    <row r="229" spans="1:5" s="4" customFormat="1" x14ac:dyDescent="0.25">
      <c r="A229" s="128"/>
      <c r="B229" s="134"/>
      <c r="C229" s="128"/>
      <c r="D229" s="137" t="s">
        <v>712</v>
      </c>
      <c r="E229" s="29">
        <v>66</v>
      </c>
    </row>
    <row r="230" spans="1:5" s="4" customFormat="1" x14ac:dyDescent="0.25">
      <c r="A230" s="128"/>
      <c r="B230" s="134"/>
      <c r="C230" s="128"/>
      <c r="D230" s="7" t="s">
        <v>714</v>
      </c>
      <c r="E230" s="29">
        <v>13</v>
      </c>
    </row>
    <row r="231" spans="1:5" s="4" customFormat="1" x14ac:dyDescent="0.25">
      <c r="A231" s="27"/>
      <c r="B231" s="15"/>
      <c r="C231" s="27">
        <v>1</v>
      </c>
      <c r="D231" s="27">
        <v>4</v>
      </c>
      <c r="E231" s="27">
        <f>SUM(E227:E230)</f>
        <v>238</v>
      </c>
    </row>
    <row r="232" spans="1:5" s="4" customFormat="1" ht="31.5" x14ac:dyDescent="0.25">
      <c r="A232" s="128">
        <v>32</v>
      </c>
      <c r="B232" s="134">
        <v>36</v>
      </c>
      <c r="C232" s="131" t="s">
        <v>819</v>
      </c>
      <c r="D232" s="137" t="s">
        <v>735</v>
      </c>
      <c r="E232" s="29">
        <v>108</v>
      </c>
    </row>
    <row r="233" spans="1:5" s="4" customFormat="1" x14ac:dyDescent="0.25">
      <c r="A233" s="128"/>
      <c r="B233" s="134"/>
      <c r="C233" s="87"/>
      <c r="D233" s="137" t="s">
        <v>709</v>
      </c>
      <c r="E233" s="29">
        <v>32</v>
      </c>
    </row>
    <row r="234" spans="1:5" s="4" customFormat="1" x14ac:dyDescent="0.25">
      <c r="A234" s="128"/>
      <c r="B234" s="134"/>
      <c r="C234" s="87"/>
      <c r="D234" s="137" t="s">
        <v>716</v>
      </c>
      <c r="E234" s="29">
        <v>36</v>
      </c>
    </row>
    <row r="235" spans="1:5" s="4" customFormat="1" x14ac:dyDescent="0.25">
      <c r="A235" s="128"/>
      <c r="B235" s="114"/>
      <c r="C235" s="129"/>
      <c r="D235" s="18" t="s">
        <v>820</v>
      </c>
      <c r="E235" s="25">
        <v>64</v>
      </c>
    </row>
    <row r="236" spans="1:5" s="4" customFormat="1" x14ac:dyDescent="0.25">
      <c r="A236" s="27"/>
      <c r="B236" s="15"/>
      <c r="C236" s="27">
        <v>1</v>
      </c>
      <c r="D236" s="27">
        <v>4</v>
      </c>
      <c r="E236" s="27">
        <f>SUM(E232:E235)</f>
        <v>240</v>
      </c>
    </row>
    <row r="237" spans="1:5" s="4" customFormat="1" ht="31.5" x14ac:dyDescent="0.25">
      <c r="A237" s="128">
        <v>33</v>
      </c>
      <c r="B237" s="133">
        <v>31</v>
      </c>
      <c r="C237" s="7" t="s">
        <v>785</v>
      </c>
      <c r="D237" s="60" t="s">
        <v>821</v>
      </c>
      <c r="E237" s="29">
        <v>45</v>
      </c>
    </row>
    <row r="238" spans="1:5" s="4" customFormat="1" x14ac:dyDescent="0.25">
      <c r="A238" s="128"/>
      <c r="B238" s="134"/>
      <c r="C238" s="7"/>
      <c r="D238" s="137" t="s">
        <v>700</v>
      </c>
      <c r="E238" s="29">
        <v>32</v>
      </c>
    </row>
    <row r="239" spans="1:5" s="4" customFormat="1" x14ac:dyDescent="0.25">
      <c r="A239" s="128"/>
      <c r="B239" s="134"/>
      <c r="C239" s="87"/>
      <c r="D239" s="186" t="s">
        <v>762</v>
      </c>
      <c r="E239" s="29">
        <v>54</v>
      </c>
    </row>
    <row r="240" spans="1:5" s="4" customFormat="1" x14ac:dyDescent="0.25">
      <c r="A240" s="27"/>
      <c r="B240" s="15"/>
      <c r="C240" s="27">
        <v>1</v>
      </c>
      <c r="D240" s="27">
        <v>3</v>
      </c>
      <c r="E240" s="27">
        <f>SUM(E237:E239)</f>
        <v>131</v>
      </c>
    </row>
    <row r="241" spans="1:5" s="4" customFormat="1" ht="31.5" x14ac:dyDescent="0.25">
      <c r="A241" s="128">
        <v>34</v>
      </c>
      <c r="B241" s="134">
        <v>32</v>
      </c>
      <c r="C241" s="7" t="s">
        <v>822</v>
      </c>
      <c r="D241" s="132" t="s">
        <v>823</v>
      </c>
      <c r="E241" s="29">
        <v>14</v>
      </c>
    </row>
    <row r="242" spans="1:5" s="4" customFormat="1" ht="31.5" x14ac:dyDescent="0.25">
      <c r="A242" s="128"/>
      <c r="B242" s="134"/>
      <c r="C242" s="87"/>
      <c r="D242" s="185" t="s">
        <v>824</v>
      </c>
      <c r="E242" s="144">
        <v>16</v>
      </c>
    </row>
    <row r="243" spans="1:5" s="4" customFormat="1" x14ac:dyDescent="0.25">
      <c r="A243" s="15"/>
      <c r="B243" s="15"/>
      <c r="C243" s="27">
        <v>1</v>
      </c>
      <c r="D243" s="27">
        <v>2</v>
      </c>
      <c r="E243" s="27">
        <f>SUM(E241:E242)</f>
        <v>30</v>
      </c>
    </row>
    <row r="244" spans="1:5" s="4" customFormat="1" ht="31.5" x14ac:dyDescent="0.25">
      <c r="A244" s="128">
        <v>35</v>
      </c>
      <c r="B244" s="133">
        <v>33</v>
      </c>
      <c r="C244" s="7" t="s">
        <v>324</v>
      </c>
      <c r="D244" s="60" t="s">
        <v>872</v>
      </c>
      <c r="E244" s="29">
        <v>24</v>
      </c>
    </row>
    <row r="245" spans="1:5" s="4" customFormat="1" x14ac:dyDescent="0.25">
      <c r="A245" s="128"/>
      <c r="B245" s="134"/>
      <c r="C245" s="7"/>
      <c r="D245" s="137" t="s">
        <v>678</v>
      </c>
      <c r="E245" s="29">
        <v>4</v>
      </c>
    </row>
    <row r="246" spans="1:5" s="4" customFormat="1" x14ac:dyDescent="0.25">
      <c r="A246" s="27"/>
      <c r="B246" s="15"/>
      <c r="C246" s="27">
        <v>1</v>
      </c>
      <c r="D246" s="27">
        <v>2</v>
      </c>
      <c r="E246" s="27">
        <f>SUM(E244:E245)</f>
        <v>28</v>
      </c>
    </row>
    <row r="247" spans="1:5" s="4" customFormat="1" x14ac:dyDescent="0.25">
      <c r="A247" s="128">
        <v>36</v>
      </c>
      <c r="B247" s="134">
        <v>40</v>
      </c>
      <c r="C247" s="440" t="s">
        <v>825</v>
      </c>
      <c r="D247" s="187" t="s">
        <v>696</v>
      </c>
      <c r="E247" s="29">
        <v>13</v>
      </c>
    </row>
    <row r="248" spans="1:5" s="4" customFormat="1" x14ac:dyDescent="0.25">
      <c r="A248" s="128"/>
      <c r="B248" s="134"/>
      <c r="C248" s="87"/>
      <c r="D248" s="187" t="s">
        <v>698</v>
      </c>
      <c r="E248" s="29">
        <v>26</v>
      </c>
    </row>
    <row r="249" spans="1:5" s="4" customFormat="1" x14ac:dyDescent="0.25">
      <c r="A249" s="8"/>
      <c r="B249" s="437"/>
      <c r="D249" s="18" t="s">
        <v>699</v>
      </c>
      <c r="E249" s="29">
        <v>7</v>
      </c>
    </row>
    <row r="250" spans="1:5" s="4" customFormat="1" ht="31.5" x14ac:dyDescent="0.25">
      <c r="A250" s="128"/>
      <c r="B250" s="134"/>
      <c r="C250" s="7"/>
      <c r="D250" s="178" t="s">
        <v>306</v>
      </c>
      <c r="E250" s="29">
        <v>7</v>
      </c>
    </row>
    <row r="251" spans="1:5" s="4" customFormat="1" x14ac:dyDescent="0.25">
      <c r="A251" s="128"/>
      <c r="B251" s="134"/>
      <c r="C251" s="7"/>
      <c r="D251" s="137" t="s">
        <v>725</v>
      </c>
      <c r="E251" s="29">
        <v>17</v>
      </c>
    </row>
    <row r="252" spans="1:5" s="4" customFormat="1" ht="31.5" x14ac:dyDescent="0.25">
      <c r="A252" s="128"/>
      <c r="B252" s="134"/>
      <c r="C252" s="129"/>
      <c r="D252" s="137" t="s">
        <v>320</v>
      </c>
      <c r="E252" s="25">
        <v>51</v>
      </c>
    </row>
    <row r="253" spans="1:5" s="4" customFormat="1" x14ac:dyDescent="0.25">
      <c r="A253" s="27"/>
      <c r="B253" s="15"/>
      <c r="C253" s="27">
        <v>1</v>
      </c>
      <c r="D253" s="27">
        <v>6</v>
      </c>
      <c r="E253" s="27">
        <f>SUM(E247:E252)</f>
        <v>121</v>
      </c>
    </row>
    <row r="254" spans="1:5" s="4" customFormat="1" x14ac:dyDescent="0.25">
      <c r="A254" s="128">
        <v>37</v>
      </c>
      <c r="B254" s="133">
        <v>39</v>
      </c>
      <c r="C254" s="139" t="s">
        <v>723</v>
      </c>
      <c r="D254" s="137" t="s">
        <v>721</v>
      </c>
      <c r="E254" s="29">
        <v>39</v>
      </c>
    </row>
    <row r="255" spans="1:5" s="4" customFormat="1" x14ac:dyDescent="0.25">
      <c r="A255" s="128"/>
      <c r="B255" s="134"/>
      <c r="C255" s="87"/>
      <c r="D255" s="137" t="s">
        <v>756</v>
      </c>
      <c r="E255" s="29">
        <v>47</v>
      </c>
    </row>
    <row r="256" spans="1:5" s="4" customFormat="1" x14ac:dyDescent="0.25">
      <c r="A256" s="128"/>
      <c r="B256" s="134"/>
      <c r="C256" s="87"/>
      <c r="D256" s="137" t="s">
        <v>719</v>
      </c>
      <c r="E256" s="29">
        <v>80</v>
      </c>
    </row>
    <row r="257" spans="1:7" s="4" customFormat="1" x14ac:dyDescent="0.25">
      <c r="A257" s="27"/>
      <c r="B257" s="15"/>
      <c r="C257" s="27">
        <v>1</v>
      </c>
      <c r="D257" s="27">
        <v>3</v>
      </c>
      <c r="E257" s="27">
        <f>SUM(E254:E256)</f>
        <v>166</v>
      </c>
    </row>
    <row r="258" spans="1:7" s="4" customFormat="1" x14ac:dyDescent="0.25">
      <c r="A258" s="128">
        <v>38</v>
      </c>
      <c r="B258" s="134">
        <v>37</v>
      </c>
      <c r="C258" s="131" t="s">
        <v>722</v>
      </c>
      <c r="D258" s="137" t="s">
        <v>717</v>
      </c>
      <c r="E258" s="29">
        <v>61</v>
      </c>
    </row>
    <row r="259" spans="1:7" s="4" customFormat="1" x14ac:dyDescent="0.25">
      <c r="A259" s="128"/>
      <c r="B259" s="134"/>
      <c r="C259" s="87"/>
      <c r="D259" s="137" t="s">
        <v>753</v>
      </c>
      <c r="E259" s="29">
        <v>46</v>
      </c>
    </row>
    <row r="260" spans="1:7" s="4" customFormat="1" x14ac:dyDescent="0.25">
      <c r="A260" s="128"/>
      <c r="B260" s="181"/>
      <c r="C260" s="7"/>
      <c r="D260" s="18" t="s">
        <v>826</v>
      </c>
      <c r="E260" s="29">
        <v>32</v>
      </c>
    </row>
    <row r="261" spans="1:7" s="4" customFormat="1" x14ac:dyDescent="0.25">
      <c r="A261" s="27"/>
      <c r="B261" s="15"/>
      <c r="C261" s="27">
        <v>1</v>
      </c>
      <c r="D261" s="27">
        <v>3</v>
      </c>
      <c r="E261" s="27">
        <f>SUM(E258:E260)</f>
        <v>139</v>
      </c>
    </row>
    <row r="262" spans="1:7" s="4" customFormat="1" x14ac:dyDescent="0.25">
      <c r="A262" s="128">
        <v>39</v>
      </c>
      <c r="B262" s="134">
        <v>29</v>
      </c>
      <c r="C262" s="87" t="s">
        <v>827</v>
      </c>
      <c r="D262" s="18" t="s">
        <v>828</v>
      </c>
      <c r="E262" s="29">
        <v>42</v>
      </c>
    </row>
    <row r="263" spans="1:7" s="4" customFormat="1" x14ac:dyDescent="0.25">
      <c r="A263" s="128"/>
      <c r="B263" s="134"/>
      <c r="C263" s="87"/>
      <c r="D263" s="137" t="s">
        <v>873</v>
      </c>
      <c r="E263" s="29">
        <v>37</v>
      </c>
    </row>
    <row r="264" spans="1:7" s="4" customFormat="1" x14ac:dyDescent="0.25">
      <c r="A264" s="27"/>
      <c r="B264" s="15"/>
      <c r="C264" s="27">
        <v>1</v>
      </c>
      <c r="D264" s="27">
        <v>2</v>
      </c>
      <c r="E264" s="27">
        <f>SUM(E262:E263)</f>
        <v>79</v>
      </c>
    </row>
    <row r="265" spans="1:7" s="4" customFormat="1" x14ac:dyDescent="0.25">
      <c r="A265" s="506">
        <v>40</v>
      </c>
      <c r="B265" s="133">
        <v>28</v>
      </c>
      <c r="C265" s="87" t="s">
        <v>829</v>
      </c>
      <c r="D265" s="178" t="s">
        <v>720</v>
      </c>
      <c r="E265" s="25">
        <v>45</v>
      </c>
    </row>
    <row r="266" spans="1:7" s="4" customFormat="1" x14ac:dyDescent="0.25">
      <c r="A266" s="507"/>
      <c r="B266" s="134"/>
      <c r="C266" s="87"/>
      <c r="D266" s="18" t="s">
        <v>784</v>
      </c>
      <c r="E266" s="25">
        <v>62</v>
      </c>
    </row>
    <row r="267" spans="1:7" s="4" customFormat="1" x14ac:dyDescent="0.25">
      <c r="A267" s="533"/>
      <c r="B267" s="181"/>
      <c r="C267" s="180"/>
      <c r="D267" s="18" t="s">
        <v>830</v>
      </c>
      <c r="E267" s="32">
        <v>74</v>
      </c>
    </row>
    <row r="268" spans="1:7" s="4" customFormat="1" x14ac:dyDescent="0.25">
      <c r="A268" s="27"/>
      <c r="B268" s="15"/>
      <c r="C268" s="27">
        <v>1</v>
      </c>
      <c r="D268" s="27">
        <v>3</v>
      </c>
      <c r="E268" s="27">
        <f>SUM(E265:E267)</f>
        <v>181</v>
      </c>
    </row>
    <row r="269" spans="1:7" s="4" customFormat="1" x14ac:dyDescent="0.25">
      <c r="A269" s="491" t="s">
        <v>671</v>
      </c>
      <c r="B269" s="492"/>
      <c r="C269" s="492"/>
      <c r="D269" s="492"/>
      <c r="E269" s="493"/>
    </row>
    <row r="270" spans="1:7" s="4" customFormat="1" ht="31.5" x14ac:dyDescent="0.25">
      <c r="A270" s="25">
        <v>41</v>
      </c>
      <c r="B270" s="133">
        <v>46</v>
      </c>
      <c r="C270" s="137" t="s">
        <v>831</v>
      </c>
      <c r="D270" s="137" t="s">
        <v>715</v>
      </c>
      <c r="E270" s="21">
        <v>1</v>
      </c>
    </row>
    <row r="271" spans="1:7" s="4" customFormat="1" x14ac:dyDescent="0.25">
      <c r="A271" s="27"/>
      <c r="B271" s="116"/>
      <c r="C271" s="27">
        <v>1</v>
      </c>
      <c r="D271" s="27">
        <v>1</v>
      </c>
      <c r="E271" s="27">
        <v>1</v>
      </c>
    </row>
    <row r="272" spans="1:7" s="4" customFormat="1" x14ac:dyDescent="0.25">
      <c r="A272" s="665" t="s">
        <v>121</v>
      </c>
      <c r="B272" s="666"/>
      <c r="C272" s="190">
        <f>C271+C268+C264+C261+C257+C253+C243+C240+C236+C231+C226+C223+C220+C216+C246</f>
        <v>15</v>
      </c>
      <c r="D272" s="190">
        <f>D271+D268+D264+D261+D257+D253+D243+D240+D236+D231+D226+D223+D220+D216+C246</f>
        <v>43</v>
      </c>
      <c r="E272" s="190">
        <f>E271+E268+E264+E261+E257+E253+E246+E243+E240+E236+E231+E226+E223+E220+E216</f>
        <v>1811</v>
      </c>
      <c r="F272" s="4">
        <f>E272-G272</f>
        <v>1</v>
      </c>
      <c r="G272" s="4">
        <v>1810</v>
      </c>
    </row>
    <row r="273" spans="1:256" s="49" customFormat="1" ht="15.75" customHeight="1" x14ac:dyDescent="0.25">
      <c r="A273" s="555" t="s">
        <v>122</v>
      </c>
      <c r="B273" s="555"/>
      <c r="C273" s="7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D273" s="7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E273" s="86">
        <f>E13+E19+E28+E33+E36+E42+E47+E59+E71+E79+E89+E95+E106+E111+E122+E134+E146+E153+E168+E175+E184+E188+E197+E207+E210+E272</f>
        <v>4087</v>
      </c>
      <c r="F273" s="173">
        <f>E273-G273</f>
        <v>1</v>
      </c>
      <c r="G273" s="173">
        <v>4086</v>
      </c>
    </row>
    <row r="274" spans="1:256" s="48" customFormat="1" x14ac:dyDescent="0.25">
      <c r="A274" s="619" t="s">
        <v>561</v>
      </c>
      <c r="B274" s="620"/>
      <c r="C274" s="620"/>
      <c r="D274" s="620"/>
      <c r="E274" s="621"/>
    </row>
    <row r="275" spans="1:256" customFormat="1" x14ac:dyDescent="0.25">
      <c r="A275" s="575" t="s">
        <v>259</v>
      </c>
      <c r="B275" s="575"/>
      <c r="C275" s="575"/>
      <c r="D275" s="575"/>
      <c r="E275" s="575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  <c r="IT275" s="91"/>
      <c r="IU275" s="91"/>
      <c r="IV275" s="91"/>
    </row>
    <row r="276" spans="1:256" customFormat="1" ht="33" customHeight="1" x14ac:dyDescent="0.25">
      <c r="A276" s="576">
        <v>1</v>
      </c>
      <c r="B276" s="578">
        <v>3</v>
      </c>
      <c r="C276" s="640" t="s">
        <v>372</v>
      </c>
      <c r="D276" s="36" t="s">
        <v>474</v>
      </c>
      <c r="E276" s="333">
        <v>5</v>
      </c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  <c r="IT276" s="91"/>
      <c r="IU276" s="91"/>
      <c r="IV276" s="91"/>
    </row>
    <row r="277" spans="1:256" customFormat="1" ht="17.45" customHeight="1" x14ac:dyDescent="0.25">
      <c r="A277" s="693"/>
      <c r="B277" s="694"/>
      <c r="C277" s="641"/>
      <c r="D277" s="160" t="s">
        <v>343</v>
      </c>
      <c r="E277" s="334">
        <v>1</v>
      </c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  <c r="IT277" s="91"/>
      <c r="IU277" s="91"/>
      <c r="IV277" s="91"/>
    </row>
    <row r="278" spans="1:256" customFormat="1" x14ac:dyDescent="0.25">
      <c r="A278" s="394"/>
      <c r="B278" s="156"/>
      <c r="C278" s="97">
        <v>1</v>
      </c>
      <c r="D278" s="97">
        <v>2</v>
      </c>
      <c r="E278" s="275">
        <f>SUM(E276:E277)</f>
        <v>6</v>
      </c>
      <c r="F278" s="99"/>
      <c r="G278" s="99"/>
      <c r="H278" s="99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1"/>
      <c r="HT278" s="91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  <c r="IT278" s="91"/>
      <c r="IU278" s="91"/>
      <c r="IV278" s="91"/>
    </row>
    <row r="279" spans="1:256" s="4" customFormat="1" x14ac:dyDescent="0.25">
      <c r="A279" s="491" t="s">
        <v>6</v>
      </c>
      <c r="B279" s="492"/>
      <c r="C279" s="492"/>
      <c r="D279" s="492"/>
      <c r="E279" s="493"/>
    </row>
    <row r="280" spans="1:256" s="4" customFormat="1" ht="31.5" x14ac:dyDescent="0.25">
      <c r="A280" s="138">
        <v>2</v>
      </c>
      <c r="B280" s="101">
        <v>5</v>
      </c>
      <c r="C280" s="141" t="s">
        <v>7</v>
      </c>
      <c r="D280" s="36" t="s">
        <v>7</v>
      </c>
      <c r="E280" s="279">
        <v>1</v>
      </c>
    </row>
    <row r="281" spans="1:256" s="4" customFormat="1" x14ac:dyDescent="0.25">
      <c r="A281" s="50"/>
      <c r="B281" s="116"/>
      <c r="C281" s="27">
        <v>1</v>
      </c>
      <c r="D281" s="27">
        <v>2</v>
      </c>
      <c r="E281" s="84">
        <f>SUM(E280:E280)</f>
        <v>1</v>
      </c>
      <c r="F281" s="6"/>
      <c r="G281" s="6"/>
      <c r="H281" s="6"/>
    </row>
    <row r="282" spans="1:256" s="4" customFormat="1" x14ac:dyDescent="0.25">
      <c r="A282" s="491" t="s">
        <v>9</v>
      </c>
      <c r="B282" s="492"/>
      <c r="C282" s="492"/>
      <c r="D282" s="492"/>
      <c r="E282" s="493"/>
    </row>
    <row r="283" spans="1:256" s="4" customFormat="1" ht="17.25" customHeight="1" x14ac:dyDescent="0.25">
      <c r="A283" s="495">
        <v>3</v>
      </c>
      <c r="B283" s="114">
        <v>7</v>
      </c>
      <c r="C283" s="637" t="s">
        <v>92</v>
      </c>
      <c r="D283" s="12" t="s">
        <v>149</v>
      </c>
      <c r="E283" s="26">
        <v>1</v>
      </c>
    </row>
    <row r="284" spans="1:256" s="4" customFormat="1" ht="47.25" x14ac:dyDescent="0.25">
      <c r="A284" s="495"/>
      <c r="B284" s="114"/>
      <c r="C284" s="637"/>
      <c r="D284" s="19" t="s">
        <v>233</v>
      </c>
      <c r="E284" s="26">
        <v>1</v>
      </c>
    </row>
    <row r="285" spans="1:256" s="4" customFormat="1" ht="47.25" x14ac:dyDescent="0.25">
      <c r="A285" s="495"/>
      <c r="B285" s="114"/>
      <c r="C285" s="637"/>
      <c r="D285" s="19" t="s">
        <v>232</v>
      </c>
      <c r="E285" s="26">
        <v>2</v>
      </c>
    </row>
    <row r="286" spans="1:256" s="4" customFormat="1" x14ac:dyDescent="0.25">
      <c r="A286" s="50"/>
      <c r="B286" s="116"/>
      <c r="C286" s="27">
        <v>1</v>
      </c>
      <c r="D286" s="27">
        <v>3</v>
      </c>
      <c r="E286" s="84">
        <f>SUM(E283:E285)</f>
        <v>4</v>
      </c>
      <c r="F286" s="6"/>
      <c r="G286" s="6"/>
      <c r="H286" s="6"/>
    </row>
    <row r="287" spans="1:256" s="201" customFormat="1" x14ac:dyDescent="0.25">
      <c r="A287" s="708" t="s">
        <v>389</v>
      </c>
      <c r="B287" s="709"/>
      <c r="C287" s="709"/>
      <c r="D287" s="709"/>
      <c r="E287" s="710"/>
      <c r="F287" s="259"/>
      <c r="G287" s="259"/>
      <c r="H287" s="259"/>
      <c r="I287" s="259"/>
      <c r="J287" s="259"/>
      <c r="K287" s="259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59"/>
      <c r="AO287" s="259"/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  <c r="BA287" s="259"/>
      <c r="BB287" s="259"/>
      <c r="BC287" s="259"/>
      <c r="BD287" s="259"/>
      <c r="BE287" s="259"/>
      <c r="BF287" s="259"/>
      <c r="BG287" s="259"/>
      <c r="BH287" s="259"/>
      <c r="BI287" s="259"/>
      <c r="BJ287" s="259"/>
      <c r="BK287" s="259"/>
      <c r="BL287" s="259"/>
      <c r="BM287" s="259"/>
      <c r="BN287" s="259"/>
      <c r="BO287" s="259"/>
      <c r="BP287" s="259"/>
      <c r="BQ287" s="259"/>
      <c r="BR287" s="259"/>
      <c r="BS287" s="259"/>
      <c r="BT287" s="259"/>
      <c r="BU287" s="259"/>
      <c r="BV287" s="259"/>
      <c r="BW287" s="259"/>
      <c r="BX287" s="259"/>
      <c r="BY287" s="259"/>
      <c r="BZ287" s="259"/>
      <c r="CA287" s="259"/>
      <c r="CB287" s="259"/>
      <c r="CC287" s="259"/>
      <c r="CD287" s="259"/>
      <c r="CE287" s="259"/>
      <c r="CF287" s="259"/>
      <c r="CG287" s="259"/>
      <c r="CH287" s="259"/>
      <c r="CI287" s="259"/>
      <c r="CJ287" s="259"/>
      <c r="CK287" s="259"/>
      <c r="CL287" s="259"/>
      <c r="CM287" s="259"/>
      <c r="CN287" s="259"/>
      <c r="CO287" s="259"/>
      <c r="CP287" s="259"/>
      <c r="CQ287" s="259"/>
      <c r="CR287" s="259"/>
      <c r="CS287" s="259"/>
      <c r="CT287" s="259"/>
      <c r="CU287" s="259"/>
      <c r="CV287" s="259"/>
      <c r="CW287" s="259"/>
      <c r="CX287" s="259"/>
      <c r="CY287" s="259"/>
      <c r="CZ287" s="259"/>
      <c r="DA287" s="259"/>
      <c r="DB287" s="259"/>
      <c r="DC287" s="259"/>
      <c r="DD287" s="259"/>
      <c r="DE287" s="259"/>
      <c r="DF287" s="259"/>
      <c r="DG287" s="259"/>
      <c r="DH287" s="259"/>
      <c r="DI287" s="259"/>
      <c r="DJ287" s="259"/>
      <c r="DK287" s="259"/>
      <c r="DL287" s="259"/>
      <c r="DM287" s="259"/>
      <c r="DN287" s="259"/>
      <c r="DO287" s="259"/>
      <c r="DP287" s="259"/>
      <c r="DQ287" s="259"/>
      <c r="DR287" s="259"/>
      <c r="DS287" s="259"/>
      <c r="DT287" s="259"/>
      <c r="DU287" s="259"/>
      <c r="DV287" s="259"/>
      <c r="DW287" s="259"/>
      <c r="DX287" s="259"/>
      <c r="DY287" s="259"/>
      <c r="DZ287" s="259"/>
      <c r="EA287" s="259"/>
      <c r="EB287" s="259"/>
      <c r="EC287" s="259"/>
      <c r="ED287" s="259"/>
      <c r="EE287" s="259"/>
      <c r="EF287" s="259"/>
      <c r="EG287" s="259"/>
      <c r="EH287" s="259"/>
      <c r="EI287" s="259"/>
      <c r="EJ287" s="259"/>
      <c r="EK287" s="259"/>
      <c r="EL287" s="259"/>
      <c r="EM287" s="259"/>
      <c r="EN287" s="259"/>
      <c r="EO287" s="259"/>
      <c r="EP287" s="259"/>
      <c r="EQ287" s="259"/>
      <c r="ER287" s="259"/>
      <c r="ES287" s="259"/>
      <c r="ET287" s="259"/>
      <c r="EU287" s="259"/>
      <c r="EV287" s="259"/>
      <c r="EW287" s="259"/>
      <c r="EX287" s="259"/>
      <c r="EY287" s="259"/>
      <c r="EZ287" s="259"/>
      <c r="FA287" s="259"/>
      <c r="FB287" s="259"/>
      <c r="FC287" s="259"/>
      <c r="FD287" s="259"/>
      <c r="FE287" s="259"/>
      <c r="FF287" s="259"/>
      <c r="FG287" s="259"/>
      <c r="FH287" s="259"/>
      <c r="FI287" s="259"/>
      <c r="FJ287" s="259"/>
      <c r="FK287" s="259"/>
      <c r="FL287" s="259"/>
      <c r="FM287" s="259"/>
      <c r="FN287" s="259"/>
      <c r="FO287" s="259"/>
      <c r="FP287" s="259"/>
      <c r="FQ287" s="259"/>
      <c r="FR287" s="259"/>
      <c r="FS287" s="259"/>
      <c r="FT287" s="259"/>
      <c r="FU287" s="259"/>
      <c r="FV287" s="259"/>
      <c r="FW287" s="259"/>
      <c r="FX287" s="259"/>
      <c r="FY287" s="259"/>
      <c r="FZ287" s="259"/>
      <c r="GA287" s="259"/>
      <c r="GB287" s="259"/>
      <c r="GC287" s="259"/>
      <c r="GD287" s="259"/>
      <c r="GE287" s="259"/>
      <c r="GF287" s="259"/>
      <c r="GG287" s="259"/>
      <c r="GH287" s="259"/>
      <c r="GI287" s="259"/>
      <c r="GJ287" s="259"/>
      <c r="GK287" s="259"/>
      <c r="GL287" s="259"/>
      <c r="GM287" s="259"/>
      <c r="GN287" s="259"/>
      <c r="GO287" s="259"/>
      <c r="GP287" s="259"/>
      <c r="GQ287" s="259"/>
      <c r="GR287" s="259"/>
      <c r="GS287" s="259"/>
      <c r="GT287" s="259"/>
      <c r="GU287" s="259"/>
      <c r="GV287" s="259"/>
      <c r="GW287" s="259"/>
      <c r="GX287" s="259"/>
      <c r="GY287" s="259"/>
      <c r="GZ287" s="259"/>
      <c r="HA287" s="259"/>
      <c r="HB287" s="259"/>
      <c r="HC287" s="259"/>
      <c r="HD287" s="259"/>
      <c r="HE287" s="259"/>
      <c r="HF287" s="259"/>
      <c r="HG287" s="259"/>
      <c r="HH287" s="259"/>
      <c r="HI287" s="259"/>
      <c r="HJ287" s="259"/>
      <c r="HK287" s="259"/>
      <c r="HL287" s="259"/>
      <c r="HM287" s="259"/>
      <c r="HN287" s="259"/>
      <c r="HO287" s="259"/>
      <c r="HP287" s="259"/>
      <c r="HQ287" s="259"/>
      <c r="HR287" s="259"/>
      <c r="HS287" s="259"/>
      <c r="HT287" s="259"/>
      <c r="HU287" s="259"/>
      <c r="HV287" s="259"/>
      <c r="HW287" s="259"/>
      <c r="HX287" s="259"/>
      <c r="HY287" s="259"/>
      <c r="HZ287" s="259"/>
      <c r="IA287" s="259"/>
      <c r="IB287" s="259"/>
      <c r="IC287" s="259"/>
      <c r="ID287" s="259"/>
      <c r="IE287" s="259"/>
      <c r="IF287" s="259"/>
      <c r="IG287" s="259"/>
      <c r="IH287" s="259"/>
      <c r="II287" s="259"/>
      <c r="IJ287" s="259"/>
      <c r="IK287" s="259"/>
      <c r="IL287" s="259"/>
      <c r="IM287" s="259"/>
      <c r="IN287" s="259"/>
      <c r="IO287" s="259"/>
      <c r="IP287" s="259"/>
      <c r="IQ287" s="259"/>
      <c r="IR287" s="259"/>
      <c r="IS287" s="259"/>
      <c r="IT287" s="259"/>
      <c r="IU287" s="259"/>
      <c r="IV287" s="259"/>
    </row>
    <row r="288" spans="1:256" s="201" customFormat="1" ht="21" customHeight="1" x14ac:dyDescent="0.25">
      <c r="A288" s="711">
        <v>4</v>
      </c>
      <c r="B288" s="573">
        <v>10</v>
      </c>
      <c r="C288" s="714" t="s">
        <v>430</v>
      </c>
      <c r="D288" s="260" t="s">
        <v>74</v>
      </c>
      <c r="E288" s="335">
        <v>2</v>
      </c>
      <c r="F288" s="259"/>
      <c r="G288" s="259"/>
      <c r="H288" s="259"/>
      <c r="I288" s="259"/>
      <c r="J288" s="259"/>
      <c r="K288" s="259"/>
      <c r="L288" s="259"/>
      <c r="M288" s="259"/>
      <c r="N288" s="259"/>
      <c r="O288" s="259"/>
      <c r="P288" s="259"/>
      <c r="Q288" s="259"/>
      <c r="R288" s="259"/>
      <c r="S288" s="259"/>
      <c r="T288" s="259"/>
      <c r="U288" s="259"/>
      <c r="V288" s="259"/>
      <c r="W288" s="259"/>
      <c r="X288" s="259"/>
      <c r="Y288" s="259"/>
      <c r="Z288" s="259"/>
      <c r="AA288" s="259"/>
      <c r="AB288" s="259"/>
      <c r="AC288" s="259"/>
      <c r="AD288" s="259"/>
      <c r="AE288" s="259"/>
      <c r="AF288" s="259"/>
      <c r="AG288" s="259"/>
      <c r="AH288" s="259"/>
      <c r="AI288" s="259"/>
      <c r="AJ288" s="259"/>
      <c r="AK288" s="259"/>
      <c r="AL288" s="259"/>
      <c r="AM288" s="259"/>
      <c r="AN288" s="259"/>
      <c r="AO288" s="259"/>
      <c r="AP288" s="259"/>
      <c r="AQ288" s="259"/>
      <c r="AR288" s="259"/>
      <c r="AS288" s="259"/>
      <c r="AT288" s="259"/>
      <c r="AU288" s="259"/>
      <c r="AV288" s="259"/>
      <c r="AW288" s="259"/>
      <c r="AX288" s="259"/>
      <c r="AY288" s="259"/>
      <c r="AZ288" s="259"/>
      <c r="BA288" s="259"/>
      <c r="BB288" s="259"/>
      <c r="BC288" s="259"/>
      <c r="BD288" s="259"/>
      <c r="BE288" s="259"/>
      <c r="BF288" s="259"/>
      <c r="BG288" s="259"/>
      <c r="BH288" s="259"/>
      <c r="BI288" s="259"/>
      <c r="BJ288" s="259"/>
      <c r="BK288" s="259"/>
      <c r="BL288" s="259"/>
      <c r="BM288" s="259"/>
      <c r="BN288" s="259"/>
      <c r="BO288" s="259"/>
      <c r="BP288" s="259"/>
      <c r="BQ288" s="259"/>
      <c r="BR288" s="259"/>
      <c r="BS288" s="259"/>
      <c r="BT288" s="259"/>
      <c r="BU288" s="259"/>
      <c r="BV288" s="259"/>
      <c r="BW288" s="259"/>
      <c r="BX288" s="259"/>
      <c r="BY288" s="259"/>
      <c r="BZ288" s="259"/>
      <c r="CA288" s="259"/>
      <c r="CB288" s="259"/>
      <c r="CC288" s="259"/>
      <c r="CD288" s="259"/>
      <c r="CE288" s="259"/>
      <c r="CF288" s="259"/>
      <c r="CG288" s="259"/>
      <c r="CH288" s="259"/>
      <c r="CI288" s="259"/>
      <c r="CJ288" s="259"/>
      <c r="CK288" s="259"/>
      <c r="CL288" s="259"/>
      <c r="CM288" s="259"/>
      <c r="CN288" s="259"/>
      <c r="CO288" s="259"/>
      <c r="CP288" s="259"/>
      <c r="CQ288" s="259"/>
      <c r="CR288" s="259"/>
      <c r="CS288" s="259"/>
      <c r="CT288" s="259"/>
      <c r="CU288" s="259"/>
      <c r="CV288" s="259"/>
      <c r="CW288" s="259"/>
      <c r="CX288" s="259"/>
      <c r="CY288" s="259"/>
      <c r="CZ288" s="259"/>
      <c r="DA288" s="259"/>
      <c r="DB288" s="259"/>
      <c r="DC288" s="259"/>
      <c r="DD288" s="259"/>
      <c r="DE288" s="259"/>
      <c r="DF288" s="259"/>
      <c r="DG288" s="259"/>
      <c r="DH288" s="259"/>
      <c r="DI288" s="259"/>
      <c r="DJ288" s="259"/>
      <c r="DK288" s="259"/>
      <c r="DL288" s="259"/>
      <c r="DM288" s="259"/>
      <c r="DN288" s="259"/>
      <c r="DO288" s="259"/>
      <c r="DP288" s="259"/>
      <c r="DQ288" s="259"/>
      <c r="DR288" s="259"/>
      <c r="DS288" s="259"/>
      <c r="DT288" s="259"/>
      <c r="DU288" s="259"/>
      <c r="DV288" s="259"/>
      <c r="DW288" s="259"/>
      <c r="DX288" s="259"/>
      <c r="DY288" s="259"/>
      <c r="DZ288" s="259"/>
      <c r="EA288" s="259"/>
      <c r="EB288" s="259"/>
      <c r="EC288" s="259"/>
      <c r="ED288" s="259"/>
      <c r="EE288" s="259"/>
      <c r="EF288" s="259"/>
      <c r="EG288" s="259"/>
      <c r="EH288" s="259"/>
      <c r="EI288" s="259"/>
      <c r="EJ288" s="259"/>
      <c r="EK288" s="259"/>
      <c r="EL288" s="259"/>
      <c r="EM288" s="259"/>
      <c r="EN288" s="259"/>
      <c r="EO288" s="259"/>
      <c r="EP288" s="259"/>
      <c r="EQ288" s="259"/>
      <c r="ER288" s="259"/>
      <c r="ES288" s="259"/>
      <c r="ET288" s="259"/>
      <c r="EU288" s="259"/>
      <c r="EV288" s="259"/>
      <c r="EW288" s="259"/>
      <c r="EX288" s="259"/>
      <c r="EY288" s="259"/>
      <c r="EZ288" s="259"/>
      <c r="FA288" s="259"/>
      <c r="FB288" s="259"/>
      <c r="FC288" s="259"/>
      <c r="FD288" s="259"/>
      <c r="FE288" s="259"/>
      <c r="FF288" s="259"/>
      <c r="FG288" s="259"/>
      <c r="FH288" s="259"/>
      <c r="FI288" s="259"/>
      <c r="FJ288" s="259"/>
      <c r="FK288" s="259"/>
      <c r="FL288" s="259"/>
      <c r="FM288" s="259"/>
      <c r="FN288" s="259"/>
      <c r="FO288" s="259"/>
      <c r="FP288" s="259"/>
      <c r="FQ288" s="259"/>
      <c r="FR288" s="259"/>
      <c r="FS288" s="259"/>
      <c r="FT288" s="259"/>
      <c r="FU288" s="259"/>
      <c r="FV288" s="259"/>
      <c r="FW288" s="259"/>
      <c r="FX288" s="259"/>
      <c r="FY288" s="259"/>
      <c r="FZ288" s="259"/>
      <c r="GA288" s="259"/>
      <c r="GB288" s="259"/>
      <c r="GC288" s="259"/>
      <c r="GD288" s="259"/>
      <c r="GE288" s="259"/>
      <c r="GF288" s="259"/>
      <c r="GG288" s="259"/>
      <c r="GH288" s="259"/>
      <c r="GI288" s="259"/>
      <c r="GJ288" s="259"/>
      <c r="GK288" s="259"/>
      <c r="GL288" s="259"/>
      <c r="GM288" s="259"/>
      <c r="GN288" s="259"/>
      <c r="GO288" s="259"/>
      <c r="GP288" s="259"/>
      <c r="GQ288" s="259"/>
      <c r="GR288" s="259"/>
      <c r="GS288" s="259"/>
      <c r="GT288" s="259"/>
      <c r="GU288" s="259"/>
      <c r="GV288" s="259"/>
      <c r="GW288" s="259"/>
      <c r="GX288" s="259"/>
      <c r="GY288" s="259"/>
      <c r="GZ288" s="259"/>
      <c r="HA288" s="259"/>
      <c r="HB288" s="259"/>
      <c r="HC288" s="259"/>
      <c r="HD288" s="259"/>
      <c r="HE288" s="259"/>
      <c r="HF288" s="259"/>
      <c r="HG288" s="259"/>
      <c r="HH288" s="259"/>
      <c r="HI288" s="259"/>
      <c r="HJ288" s="259"/>
      <c r="HK288" s="259"/>
      <c r="HL288" s="259"/>
      <c r="HM288" s="259"/>
      <c r="HN288" s="259"/>
      <c r="HO288" s="259"/>
      <c r="HP288" s="259"/>
      <c r="HQ288" s="259"/>
      <c r="HR288" s="259"/>
      <c r="HS288" s="259"/>
      <c r="HT288" s="259"/>
      <c r="HU288" s="259"/>
      <c r="HV288" s="259"/>
      <c r="HW288" s="259"/>
      <c r="HX288" s="259"/>
      <c r="HY288" s="259"/>
      <c r="HZ288" s="259"/>
      <c r="IA288" s="259"/>
      <c r="IB288" s="259"/>
      <c r="IC288" s="259"/>
      <c r="ID288" s="259"/>
      <c r="IE288" s="259"/>
      <c r="IF288" s="259"/>
      <c r="IG288" s="259"/>
      <c r="IH288" s="259"/>
      <c r="II288" s="259"/>
      <c r="IJ288" s="259"/>
      <c r="IK288" s="259"/>
      <c r="IL288" s="259"/>
      <c r="IM288" s="259"/>
      <c r="IN288" s="259"/>
      <c r="IO288" s="259"/>
      <c r="IP288" s="259"/>
      <c r="IQ288" s="259"/>
      <c r="IR288" s="259"/>
      <c r="IS288" s="259"/>
      <c r="IT288" s="259"/>
      <c r="IU288" s="259"/>
      <c r="IV288" s="259"/>
    </row>
    <row r="289" spans="1:256" s="201" customFormat="1" x14ac:dyDescent="0.25">
      <c r="A289" s="712"/>
      <c r="B289" s="569"/>
      <c r="C289" s="715"/>
      <c r="D289" s="260" t="s">
        <v>345</v>
      </c>
      <c r="E289" s="335">
        <v>2</v>
      </c>
      <c r="F289" s="259"/>
      <c r="G289" s="259"/>
      <c r="H289" s="259"/>
      <c r="I289" s="259"/>
      <c r="J289" s="259"/>
      <c r="K289" s="259"/>
      <c r="L289" s="259"/>
      <c r="M289" s="259"/>
      <c r="N289" s="259"/>
      <c r="O289" s="259"/>
      <c r="P289" s="259"/>
      <c r="Q289" s="259"/>
      <c r="R289" s="259"/>
      <c r="S289" s="259"/>
      <c r="T289" s="259"/>
      <c r="U289" s="259"/>
      <c r="V289" s="259"/>
      <c r="W289" s="259"/>
      <c r="X289" s="259"/>
      <c r="Y289" s="259"/>
      <c r="Z289" s="259"/>
      <c r="AA289" s="259"/>
      <c r="AB289" s="259"/>
      <c r="AC289" s="259"/>
      <c r="AD289" s="259"/>
      <c r="AE289" s="259"/>
      <c r="AF289" s="259"/>
      <c r="AG289" s="259"/>
      <c r="AH289" s="259"/>
      <c r="AI289" s="259"/>
      <c r="AJ289" s="259"/>
      <c r="AK289" s="259"/>
      <c r="AL289" s="259"/>
      <c r="AM289" s="259"/>
      <c r="AN289" s="259"/>
      <c r="AO289" s="259"/>
      <c r="AP289" s="259"/>
      <c r="AQ289" s="259"/>
      <c r="AR289" s="259"/>
      <c r="AS289" s="259"/>
      <c r="AT289" s="259"/>
      <c r="AU289" s="259"/>
      <c r="AV289" s="259"/>
      <c r="AW289" s="259"/>
      <c r="AX289" s="259"/>
      <c r="AY289" s="259"/>
      <c r="AZ289" s="259"/>
      <c r="BA289" s="259"/>
      <c r="BB289" s="259"/>
      <c r="BC289" s="259"/>
      <c r="BD289" s="259"/>
      <c r="BE289" s="259"/>
      <c r="BF289" s="259"/>
      <c r="BG289" s="259"/>
      <c r="BH289" s="259"/>
      <c r="BI289" s="259"/>
      <c r="BJ289" s="259"/>
      <c r="BK289" s="259"/>
      <c r="BL289" s="259"/>
      <c r="BM289" s="259"/>
      <c r="BN289" s="259"/>
      <c r="BO289" s="259"/>
      <c r="BP289" s="259"/>
      <c r="BQ289" s="259"/>
      <c r="BR289" s="259"/>
      <c r="BS289" s="259"/>
      <c r="BT289" s="259"/>
      <c r="BU289" s="259"/>
      <c r="BV289" s="259"/>
      <c r="BW289" s="259"/>
      <c r="BX289" s="259"/>
      <c r="BY289" s="259"/>
      <c r="BZ289" s="259"/>
      <c r="CA289" s="259"/>
      <c r="CB289" s="259"/>
      <c r="CC289" s="259"/>
      <c r="CD289" s="259"/>
      <c r="CE289" s="259"/>
      <c r="CF289" s="259"/>
      <c r="CG289" s="259"/>
      <c r="CH289" s="259"/>
      <c r="CI289" s="259"/>
      <c r="CJ289" s="259"/>
      <c r="CK289" s="259"/>
      <c r="CL289" s="259"/>
      <c r="CM289" s="259"/>
      <c r="CN289" s="259"/>
      <c r="CO289" s="259"/>
      <c r="CP289" s="259"/>
      <c r="CQ289" s="259"/>
      <c r="CR289" s="259"/>
      <c r="CS289" s="259"/>
      <c r="CT289" s="259"/>
      <c r="CU289" s="259"/>
      <c r="CV289" s="259"/>
      <c r="CW289" s="259"/>
      <c r="CX289" s="259"/>
      <c r="CY289" s="259"/>
      <c r="CZ289" s="259"/>
      <c r="DA289" s="259"/>
      <c r="DB289" s="259"/>
      <c r="DC289" s="259"/>
      <c r="DD289" s="259"/>
      <c r="DE289" s="259"/>
      <c r="DF289" s="259"/>
      <c r="DG289" s="259"/>
      <c r="DH289" s="259"/>
      <c r="DI289" s="259"/>
      <c r="DJ289" s="259"/>
      <c r="DK289" s="259"/>
      <c r="DL289" s="259"/>
      <c r="DM289" s="259"/>
      <c r="DN289" s="259"/>
      <c r="DO289" s="259"/>
      <c r="DP289" s="259"/>
      <c r="DQ289" s="259"/>
      <c r="DR289" s="259"/>
      <c r="DS289" s="259"/>
      <c r="DT289" s="259"/>
      <c r="DU289" s="259"/>
      <c r="DV289" s="259"/>
      <c r="DW289" s="259"/>
      <c r="DX289" s="259"/>
      <c r="DY289" s="259"/>
      <c r="DZ289" s="259"/>
      <c r="EA289" s="259"/>
      <c r="EB289" s="259"/>
      <c r="EC289" s="259"/>
      <c r="ED289" s="259"/>
      <c r="EE289" s="259"/>
      <c r="EF289" s="259"/>
      <c r="EG289" s="259"/>
      <c r="EH289" s="259"/>
      <c r="EI289" s="259"/>
      <c r="EJ289" s="259"/>
      <c r="EK289" s="259"/>
      <c r="EL289" s="259"/>
      <c r="EM289" s="259"/>
      <c r="EN289" s="259"/>
      <c r="EO289" s="259"/>
      <c r="EP289" s="259"/>
      <c r="EQ289" s="259"/>
      <c r="ER289" s="259"/>
      <c r="ES289" s="259"/>
      <c r="ET289" s="259"/>
      <c r="EU289" s="259"/>
      <c r="EV289" s="259"/>
      <c r="EW289" s="259"/>
      <c r="EX289" s="259"/>
      <c r="EY289" s="259"/>
      <c r="EZ289" s="259"/>
      <c r="FA289" s="259"/>
      <c r="FB289" s="259"/>
      <c r="FC289" s="259"/>
      <c r="FD289" s="259"/>
      <c r="FE289" s="259"/>
      <c r="FF289" s="259"/>
      <c r="FG289" s="259"/>
      <c r="FH289" s="259"/>
      <c r="FI289" s="259"/>
      <c r="FJ289" s="259"/>
      <c r="FK289" s="259"/>
      <c r="FL289" s="259"/>
      <c r="FM289" s="259"/>
      <c r="FN289" s="259"/>
      <c r="FO289" s="259"/>
      <c r="FP289" s="259"/>
      <c r="FQ289" s="259"/>
      <c r="FR289" s="259"/>
      <c r="FS289" s="259"/>
      <c r="FT289" s="259"/>
      <c r="FU289" s="259"/>
      <c r="FV289" s="259"/>
      <c r="FW289" s="259"/>
      <c r="FX289" s="259"/>
      <c r="FY289" s="259"/>
      <c r="FZ289" s="259"/>
      <c r="GA289" s="259"/>
      <c r="GB289" s="259"/>
      <c r="GC289" s="259"/>
      <c r="GD289" s="259"/>
      <c r="GE289" s="259"/>
      <c r="GF289" s="259"/>
      <c r="GG289" s="259"/>
      <c r="GH289" s="259"/>
      <c r="GI289" s="259"/>
      <c r="GJ289" s="259"/>
      <c r="GK289" s="259"/>
      <c r="GL289" s="259"/>
      <c r="GM289" s="259"/>
      <c r="GN289" s="259"/>
      <c r="GO289" s="259"/>
      <c r="GP289" s="259"/>
      <c r="GQ289" s="259"/>
      <c r="GR289" s="259"/>
      <c r="GS289" s="259"/>
      <c r="GT289" s="259"/>
      <c r="GU289" s="259"/>
      <c r="GV289" s="259"/>
      <c r="GW289" s="259"/>
      <c r="GX289" s="259"/>
      <c r="GY289" s="259"/>
      <c r="GZ289" s="259"/>
      <c r="HA289" s="259"/>
      <c r="HB289" s="259"/>
      <c r="HC289" s="259"/>
      <c r="HD289" s="259"/>
      <c r="HE289" s="259"/>
      <c r="HF289" s="259"/>
      <c r="HG289" s="259"/>
      <c r="HH289" s="259"/>
      <c r="HI289" s="259"/>
      <c r="HJ289" s="259"/>
      <c r="HK289" s="259"/>
      <c r="HL289" s="259"/>
      <c r="HM289" s="259"/>
      <c r="HN289" s="259"/>
      <c r="HO289" s="259"/>
      <c r="HP289" s="259"/>
      <c r="HQ289" s="259"/>
      <c r="HR289" s="259"/>
      <c r="HS289" s="259"/>
      <c r="HT289" s="259"/>
      <c r="HU289" s="259"/>
      <c r="HV289" s="259"/>
      <c r="HW289" s="259"/>
      <c r="HX289" s="259"/>
      <c r="HY289" s="259"/>
      <c r="HZ289" s="259"/>
      <c r="IA289" s="259"/>
      <c r="IB289" s="259"/>
      <c r="IC289" s="259"/>
      <c r="ID289" s="259"/>
      <c r="IE289" s="259"/>
      <c r="IF289" s="259"/>
      <c r="IG289" s="259"/>
      <c r="IH289" s="259"/>
      <c r="II289" s="259"/>
      <c r="IJ289" s="259"/>
      <c r="IK289" s="259"/>
      <c r="IL289" s="259"/>
      <c r="IM289" s="259"/>
      <c r="IN289" s="259"/>
      <c r="IO289" s="259"/>
      <c r="IP289" s="259"/>
      <c r="IQ289" s="259"/>
      <c r="IR289" s="259"/>
      <c r="IS289" s="259"/>
      <c r="IT289" s="259"/>
      <c r="IU289" s="259"/>
      <c r="IV289" s="259"/>
    </row>
    <row r="290" spans="1:256" s="201" customFormat="1" x14ac:dyDescent="0.25">
      <c r="A290" s="713"/>
      <c r="B290" s="574"/>
      <c r="C290" s="716"/>
      <c r="D290" s="260" t="s">
        <v>28</v>
      </c>
      <c r="E290" s="335">
        <v>1</v>
      </c>
      <c r="F290" s="259"/>
      <c r="G290" s="259"/>
      <c r="H290" s="259"/>
      <c r="I290" s="259"/>
      <c r="J290" s="259"/>
      <c r="K290" s="259"/>
      <c r="L290" s="259"/>
      <c r="M290" s="259"/>
      <c r="N290" s="259"/>
      <c r="O290" s="259"/>
      <c r="P290" s="259"/>
      <c r="Q290" s="259"/>
      <c r="R290" s="259"/>
      <c r="S290" s="259"/>
      <c r="T290" s="259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  <c r="BL290" s="259"/>
      <c r="BM290" s="259"/>
      <c r="BN290" s="259"/>
      <c r="BO290" s="259"/>
      <c r="BP290" s="259"/>
      <c r="BQ290" s="259"/>
      <c r="BR290" s="259"/>
      <c r="BS290" s="259"/>
      <c r="BT290" s="259"/>
      <c r="BU290" s="259"/>
      <c r="BV290" s="259"/>
      <c r="BW290" s="259"/>
      <c r="BX290" s="259"/>
      <c r="BY290" s="259"/>
      <c r="BZ290" s="259"/>
      <c r="CA290" s="259"/>
      <c r="CB290" s="259"/>
      <c r="CC290" s="259"/>
      <c r="CD290" s="259"/>
      <c r="CE290" s="259"/>
      <c r="CF290" s="259"/>
      <c r="CG290" s="259"/>
      <c r="CH290" s="259"/>
      <c r="CI290" s="259"/>
      <c r="CJ290" s="259"/>
      <c r="CK290" s="259"/>
      <c r="CL290" s="259"/>
      <c r="CM290" s="259"/>
      <c r="CN290" s="259"/>
      <c r="CO290" s="259"/>
      <c r="CP290" s="259"/>
      <c r="CQ290" s="259"/>
      <c r="CR290" s="259"/>
      <c r="CS290" s="259"/>
      <c r="CT290" s="259"/>
      <c r="CU290" s="259"/>
      <c r="CV290" s="259"/>
      <c r="CW290" s="259"/>
      <c r="CX290" s="259"/>
      <c r="CY290" s="259"/>
      <c r="CZ290" s="259"/>
      <c r="DA290" s="259"/>
      <c r="DB290" s="259"/>
      <c r="DC290" s="259"/>
      <c r="DD290" s="259"/>
      <c r="DE290" s="259"/>
      <c r="DF290" s="259"/>
      <c r="DG290" s="259"/>
      <c r="DH290" s="259"/>
      <c r="DI290" s="259"/>
      <c r="DJ290" s="259"/>
      <c r="DK290" s="259"/>
      <c r="DL290" s="259"/>
      <c r="DM290" s="259"/>
      <c r="DN290" s="259"/>
      <c r="DO290" s="259"/>
      <c r="DP290" s="259"/>
      <c r="DQ290" s="259"/>
      <c r="DR290" s="259"/>
      <c r="DS290" s="259"/>
      <c r="DT290" s="259"/>
      <c r="DU290" s="259"/>
      <c r="DV290" s="259"/>
      <c r="DW290" s="259"/>
      <c r="DX290" s="259"/>
      <c r="DY290" s="259"/>
      <c r="DZ290" s="259"/>
      <c r="EA290" s="259"/>
      <c r="EB290" s="259"/>
      <c r="EC290" s="259"/>
      <c r="ED290" s="259"/>
      <c r="EE290" s="259"/>
      <c r="EF290" s="259"/>
      <c r="EG290" s="259"/>
      <c r="EH290" s="259"/>
      <c r="EI290" s="259"/>
      <c r="EJ290" s="259"/>
      <c r="EK290" s="259"/>
      <c r="EL290" s="259"/>
      <c r="EM290" s="259"/>
      <c r="EN290" s="259"/>
      <c r="EO290" s="259"/>
      <c r="EP290" s="259"/>
      <c r="EQ290" s="259"/>
      <c r="ER290" s="259"/>
      <c r="ES290" s="259"/>
      <c r="ET290" s="259"/>
      <c r="EU290" s="259"/>
      <c r="EV290" s="259"/>
      <c r="EW290" s="259"/>
      <c r="EX290" s="259"/>
      <c r="EY290" s="259"/>
      <c r="EZ290" s="259"/>
      <c r="FA290" s="259"/>
      <c r="FB290" s="259"/>
      <c r="FC290" s="259"/>
      <c r="FD290" s="259"/>
      <c r="FE290" s="259"/>
      <c r="FF290" s="259"/>
      <c r="FG290" s="259"/>
      <c r="FH290" s="259"/>
      <c r="FI290" s="259"/>
      <c r="FJ290" s="259"/>
      <c r="FK290" s="259"/>
      <c r="FL290" s="259"/>
      <c r="FM290" s="259"/>
      <c r="FN290" s="259"/>
      <c r="FO290" s="259"/>
      <c r="FP290" s="259"/>
      <c r="FQ290" s="259"/>
      <c r="FR290" s="259"/>
      <c r="FS290" s="259"/>
      <c r="FT290" s="259"/>
      <c r="FU290" s="259"/>
      <c r="FV290" s="259"/>
      <c r="FW290" s="259"/>
      <c r="FX290" s="259"/>
      <c r="FY290" s="259"/>
      <c r="FZ290" s="259"/>
      <c r="GA290" s="259"/>
      <c r="GB290" s="259"/>
      <c r="GC290" s="259"/>
      <c r="GD290" s="259"/>
      <c r="GE290" s="259"/>
      <c r="GF290" s="259"/>
      <c r="GG290" s="259"/>
      <c r="GH290" s="259"/>
      <c r="GI290" s="259"/>
      <c r="GJ290" s="259"/>
      <c r="GK290" s="259"/>
      <c r="GL290" s="259"/>
      <c r="GM290" s="259"/>
      <c r="GN290" s="259"/>
      <c r="GO290" s="259"/>
      <c r="GP290" s="259"/>
      <c r="GQ290" s="259"/>
      <c r="GR290" s="259"/>
      <c r="GS290" s="259"/>
      <c r="GT290" s="259"/>
      <c r="GU290" s="259"/>
      <c r="GV290" s="259"/>
      <c r="GW290" s="259"/>
      <c r="GX290" s="259"/>
      <c r="GY290" s="259"/>
      <c r="GZ290" s="259"/>
      <c r="HA290" s="259"/>
      <c r="HB290" s="259"/>
      <c r="HC290" s="259"/>
      <c r="HD290" s="259"/>
      <c r="HE290" s="259"/>
      <c r="HF290" s="259"/>
      <c r="HG290" s="259"/>
      <c r="HH290" s="259"/>
      <c r="HI290" s="259"/>
      <c r="HJ290" s="259"/>
      <c r="HK290" s="259"/>
      <c r="HL290" s="259"/>
      <c r="HM290" s="259"/>
      <c r="HN290" s="259"/>
      <c r="HO290" s="259"/>
      <c r="HP290" s="259"/>
      <c r="HQ290" s="259"/>
      <c r="HR290" s="259"/>
      <c r="HS290" s="259"/>
      <c r="HT290" s="259"/>
      <c r="HU290" s="259"/>
      <c r="HV290" s="259"/>
      <c r="HW290" s="259"/>
      <c r="HX290" s="259"/>
      <c r="HY290" s="259"/>
      <c r="HZ290" s="259"/>
      <c r="IA290" s="259"/>
      <c r="IB290" s="259"/>
      <c r="IC290" s="259"/>
      <c r="ID290" s="259"/>
      <c r="IE290" s="259"/>
      <c r="IF290" s="259"/>
      <c r="IG290" s="259"/>
      <c r="IH290" s="259"/>
      <c r="II290" s="259"/>
      <c r="IJ290" s="259"/>
      <c r="IK290" s="259"/>
      <c r="IL290" s="259"/>
      <c r="IM290" s="259"/>
      <c r="IN290" s="259"/>
      <c r="IO290" s="259"/>
      <c r="IP290" s="259"/>
      <c r="IQ290" s="259"/>
      <c r="IR290" s="259"/>
      <c r="IS290" s="259"/>
      <c r="IT290" s="259"/>
      <c r="IU290" s="259"/>
      <c r="IV290" s="259"/>
    </row>
    <row r="291" spans="1:256" s="201" customFormat="1" x14ac:dyDescent="0.25">
      <c r="A291" s="426"/>
      <c r="B291" s="221"/>
      <c r="C291" s="261">
        <v>1</v>
      </c>
      <c r="D291" s="261">
        <v>3</v>
      </c>
      <c r="E291" s="336">
        <f>E288+E289+E290</f>
        <v>5</v>
      </c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  <c r="AP291" s="259"/>
      <c r="AQ291" s="259"/>
      <c r="AR291" s="259"/>
      <c r="AS291" s="259"/>
      <c r="AT291" s="259"/>
      <c r="AU291" s="259"/>
      <c r="AV291" s="259"/>
      <c r="AW291" s="259"/>
      <c r="AX291" s="259"/>
      <c r="AY291" s="259"/>
      <c r="AZ291" s="259"/>
      <c r="BA291" s="259"/>
      <c r="BB291" s="259"/>
      <c r="BC291" s="259"/>
      <c r="BD291" s="259"/>
      <c r="BE291" s="259"/>
      <c r="BF291" s="259"/>
      <c r="BG291" s="259"/>
      <c r="BH291" s="259"/>
      <c r="BI291" s="259"/>
      <c r="BJ291" s="259"/>
      <c r="BK291" s="259"/>
      <c r="BL291" s="259"/>
      <c r="BM291" s="259"/>
      <c r="BN291" s="259"/>
      <c r="BO291" s="259"/>
      <c r="BP291" s="259"/>
      <c r="BQ291" s="259"/>
      <c r="BR291" s="259"/>
      <c r="BS291" s="259"/>
      <c r="BT291" s="259"/>
      <c r="BU291" s="259"/>
      <c r="BV291" s="259"/>
      <c r="BW291" s="259"/>
      <c r="BX291" s="259"/>
      <c r="BY291" s="259"/>
      <c r="BZ291" s="259"/>
      <c r="CA291" s="259"/>
      <c r="CB291" s="259"/>
      <c r="CC291" s="259"/>
      <c r="CD291" s="259"/>
      <c r="CE291" s="259"/>
      <c r="CF291" s="259"/>
      <c r="CG291" s="259"/>
      <c r="CH291" s="259"/>
      <c r="CI291" s="259"/>
      <c r="CJ291" s="259"/>
      <c r="CK291" s="259"/>
      <c r="CL291" s="259"/>
      <c r="CM291" s="259"/>
      <c r="CN291" s="259"/>
      <c r="CO291" s="259"/>
      <c r="CP291" s="259"/>
      <c r="CQ291" s="259"/>
      <c r="CR291" s="259"/>
      <c r="CS291" s="259"/>
      <c r="CT291" s="259"/>
      <c r="CU291" s="259"/>
      <c r="CV291" s="259"/>
      <c r="CW291" s="259"/>
      <c r="CX291" s="259"/>
      <c r="CY291" s="259"/>
      <c r="CZ291" s="259"/>
      <c r="DA291" s="259"/>
      <c r="DB291" s="259"/>
      <c r="DC291" s="259"/>
      <c r="DD291" s="259"/>
      <c r="DE291" s="259"/>
      <c r="DF291" s="259"/>
      <c r="DG291" s="259"/>
      <c r="DH291" s="259"/>
      <c r="DI291" s="259"/>
      <c r="DJ291" s="259"/>
      <c r="DK291" s="259"/>
      <c r="DL291" s="259"/>
      <c r="DM291" s="259"/>
      <c r="DN291" s="259"/>
      <c r="DO291" s="259"/>
      <c r="DP291" s="259"/>
      <c r="DQ291" s="259"/>
      <c r="DR291" s="259"/>
      <c r="DS291" s="259"/>
      <c r="DT291" s="259"/>
      <c r="DU291" s="259"/>
      <c r="DV291" s="259"/>
      <c r="DW291" s="259"/>
      <c r="DX291" s="259"/>
      <c r="DY291" s="259"/>
      <c r="DZ291" s="259"/>
      <c r="EA291" s="259"/>
      <c r="EB291" s="259"/>
      <c r="EC291" s="259"/>
      <c r="ED291" s="259"/>
      <c r="EE291" s="259"/>
      <c r="EF291" s="259"/>
      <c r="EG291" s="259"/>
      <c r="EH291" s="259"/>
      <c r="EI291" s="259"/>
      <c r="EJ291" s="259"/>
      <c r="EK291" s="259"/>
      <c r="EL291" s="259"/>
      <c r="EM291" s="259"/>
      <c r="EN291" s="259"/>
      <c r="EO291" s="259"/>
      <c r="EP291" s="259"/>
      <c r="EQ291" s="259"/>
      <c r="ER291" s="259"/>
      <c r="ES291" s="259"/>
      <c r="ET291" s="259"/>
      <c r="EU291" s="259"/>
      <c r="EV291" s="259"/>
      <c r="EW291" s="259"/>
      <c r="EX291" s="259"/>
      <c r="EY291" s="259"/>
      <c r="EZ291" s="259"/>
      <c r="FA291" s="259"/>
      <c r="FB291" s="259"/>
      <c r="FC291" s="259"/>
      <c r="FD291" s="259"/>
      <c r="FE291" s="259"/>
      <c r="FF291" s="259"/>
      <c r="FG291" s="259"/>
      <c r="FH291" s="259"/>
      <c r="FI291" s="259"/>
      <c r="FJ291" s="259"/>
      <c r="FK291" s="259"/>
      <c r="FL291" s="259"/>
      <c r="FM291" s="259"/>
      <c r="FN291" s="259"/>
      <c r="FO291" s="259"/>
      <c r="FP291" s="259"/>
      <c r="FQ291" s="259"/>
      <c r="FR291" s="259"/>
      <c r="FS291" s="259"/>
      <c r="FT291" s="259"/>
      <c r="FU291" s="259"/>
      <c r="FV291" s="259"/>
      <c r="FW291" s="259"/>
      <c r="FX291" s="259"/>
      <c r="FY291" s="259"/>
      <c r="FZ291" s="259"/>
      <c r="GA291" s="259"/>
      <c r="GB291" s="259"/>
      <c r="GC291" s="259"/>
      <c r="GD291" s="259"/>
      <c r="GE291" s="259"/>
      <c r="GF291" s="259"/>
      <c r="GG291" s="259"/>
      <c r="GH291" s="259"/>
      <c r="GI291" s="259"/>
      <c r="GJ291" s="259"/>
      <c r="GK291" s="259"/>
      <c r="GL291" s="259"/>
      <c r="GM291" s="259"/>
      <c r="GN291" s="259"/>
      <c r="GO291" s="259"/>
      <c r="GP291" s="259"/>
      <c r="GQ291" s="259"/>
      <c r="GR291" s="259"/>
      <c r="GS291" s="259"/>
      <c r="GT291" s="259"/>
      <c r="GU291" s="259"/>
      <c r="GV291" s="259"/>
      <c r="GW291" s="259"/>
      <c r="GX291" s="259"/>
      <c r="GY291" s="259"/>
      <c r="GZ291" s="259"/>
      <c r="HA291" s="259"/>
      <c r="HB291" s="259"/>
      <c r="HC291" s="259"/>
      <c r="HD291" s="259"/>
      <c r="HE291" s="259"/>
      <c r="HF291" s="259"/>
      <c r="HG291" s="259"/>
      <c r="HH291" s="259"/>
      <c r="HI291" s="259"/>
      <c r="HJ291" s="259"/>
      <c r="HK291" s="259"/>
      <c r="HL291" s="259"/>
      <c r="HM291" s="259"/>
      <c r="HN291" s="259"/>
      <c r="HO291" s="259"/>
      <c r="HP291" s="259"/>
      <c r="HQ291" s="259"/>
      <c r="HR291" s="259"/>
      <c r="HS291" s="259"/>
      <c r="HT291" s="259"/>
      <c r="HU291" s="259"/>
      <c r="HV291" s="259"/>
      <c r="HW291" s="259"/>
      <c r="HX291" s="259"/>
      <c r="HY291" s="259"/>
      <c r="HZ291" s="259"/>
      <c r="IA291" s="259"/>
      <c r="IB291" s="259"/>
      <c r="IC291" s="259"/>
      <c r="ID291" s="259"/>
      <c r="IE291" s="259"/>
      <c r="IF291" s="259"/>
      <c r="IG291" s="259"/>
      <c r="IH291" s="259"/>
      <c r="II291" s="259"/>
      <c r="IJ291" s="259"/>
      <c r="IK291" s="259"/>
      <c r="IL291" s="259"/>
      <c r="IM291" s="259"/>
      <c r="IN291" s="259"/>
      <c r="IO291" s="259"/>
      <c r="IP291" s="259"/>
      <c r="IQ291" s="259"/>
      <c r="IR291" s="259"/>
      <c r="IS291" s="259"/>
      <c r="IT291" s="259"/>
      <c r="IU291" s="259"/>
      <c r="IV291" s="259"/>
    </row>
    <row r="292" spans="1:256" customFormat="1" ht="15.75" customHeight="1" x14ac:dyDescent="0.25">
      <c r="A292" s="491" t="s">
        <v>34</v>
      </c>
      <c r="B292" s="492"/>
      <c r="C292" s="492"/>
      <c r="D292" s="492"/>
      <c r="E292" s="493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1"/>
      <c r="HT292" s="91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  <c r="IT292" s="91"/>
      <c r="IU292" s="91"/>
      <c r="IV292" s="91"/>
    </row>
    <row r="293" spans="1:256" customFormat="1" ht="45" customHeight="1" x14ac:dyDescent="0.25">
      <c r="A293" s="576">
        <v>5</v>
      </c>
      <c r="B293" s="578">
        <v>15</v>
      </c>
      <c r="C293" s="640" t="s">
        <v>291</v>
      </c>
      <c r="D293" s="3" t="s">
        <v>197</v>
      </c>
      <c r="E293" s="333">
        <v>1</v>
      </c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  <c r="IT293" s="91"/>
      <c r="IU293" s="91"/>
      <c r="IV293" s="91"/>
    </row>
    <row r="294" spans="1:256" customFormat="1" x14ac:dyDescent="0.25">
      <c r="A294" s="693"/>
      <c r="B294" s="694"/>
      <c r="C294" s="641"/>
      <c r="D294" s="160" t="s">
        <v>35</v>
      </c>
      <c r="E294" s="334">
        <v>1</v>
      </c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1"/>
      <c r="HT294" s="91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  <c r="IT294" s="91"/>
      <c r="IU294" s="91"/>
      <c r="IV294" s="91"/>
    </row>
    <row r="295" spans="1:256" customFormat="1" x14ac:dyDescent="0.25">
      <c r="A295" s="394"/>
      <c r="B295" s="156"/>
      <c r="C295" s="97">
        <v>1</v>
      </c>
      <c r="D295" s="97">
        <v>2</v>
      </c>
      <c r="E295" s="312">
        <v>2</v>
      </c>
      <c r="F295" s="99"/>
      <c r="G295" s="99"/>
      <c r="H295" s="99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  <c r="IT295" s="91"/>
      <c r="IU295" s="91"/>
      <c r="IV295" s="91"/>
    </row>
    <row r="296" spans="1:256" customFormat="1" ht="15.75" customHeight="1" x14ac:dyDescent="0.25">
      <c r="A296" s="491" t="s">
        <v>38</v>
      </c>
      <c r="B296" s="492"/>
      <c r="C296" s="492"/>
      <c r="D296" s="492"/>
      <c r="E296" s="493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1"/>
      <c r="HT296" s="91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  <c r="IT296" s="91"/>
      <c r="IU296" s="91"/>
      <c r="IV296" s="91"/>
    </row>
    <row r="297" spans="1:256" customFormat="1" ht="21" customHeight="1" x14ac:dyDescent="0.25">
      <c r="A297" s="576">
        <v>6</v>
      </c>
      <c r="B297" s="578">
        <v>18</v>
      </c>
      <c r="C297" s="640" t="s">
        <v>418</v>
      </c>
      <c r="D297" s="160" t="s">
        <v>368</v>
      </c>
      <c r="E297" s="333">
        <v>1</v>
      </c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  <c r="IT297" s="91"/>
      <c r="IU297" s="91"/>
      <c r="IV297" s="91"/>
    </row>
    <row r="298" spans="1:256" customFormat="1" x14ac:dyDescent="0.25">
      <c r="A298" s="693"/>
      <c r="B298" s="694"/>
      <c r="C298" s="641"/>
      <c r="D298" s="160" t="s">
        <v>410</v>
      </c>
      <c r="E298" s="334">
        <v>12</v>
      </c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1"/>
      <c r="HT298" s="91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  <c r="IT298" s="91"/>
      <c r="IU298" s="91"/>
      <c r="IV298" s="91"/>
    </row>
    <row r="299" spans="1:256" customFormat="1" x14ac:dyDescent="0.25">
      <c r="A299" s="394"/>
      <c r="B299" s="156"/>
      <c r="C299" s="97">
        <v>1</v>
      </c>
      <c r="D299" s="97">
        <v>2</v>
      </c>
      <c r="E299" s="312">
        <f>SUM(E297:E298)</f>
        <v>13</v>
      </c>
      <c r="F299" s="99"/>
      <c r="G299" s="99"/>
      <c r="H299" s="99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  <c r="IT299" s="91"/>
      <c r="IU299" s="91"/>
      <c r="IV299" s="91"/>
    </row>
    <row r="300" spans="1:256" customFormat="1" x14ac:dyDescent="0.25">
      <c r="A300" s="575" t="s">
        <v>46</v>
      </c>
      <c r="B300" s="575"/>
      <c r="C300" s="575"/>
      <c r="D300" s="575"/>
      <c r="E300" s="575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  <c r="IT300" s="91"/>
      <c r="IU300" s="91"/>
      <c r="IV300" s="91"/>
    </row>
    <row r="301" spans="1:256" customFormat="1" ht="21" customHeight="1" x14ac:dyDescent="0.25">
      <c r="A301" s="576">
        <v>7</v>
      </c>
      <c r="B301" s="578">
        <v>19</v>
      </c>
      <c r="C301" s="520" t="s">
        <v>222</v>
      </c>
      <c r="D301" s="160" t="s">
        <v>816</v>
      </c>
      <c r="E301" s="333">
        <v>3</v>
      </c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</row>
    <row r="302" spans="1:256" customFormat="1" ht="32.25" customHeight="1" x14ac:dyDescent="0.25">
      <c r="A302" s="720"/>
      <c r="B302" s="719"/>
      <c r="C302" s="718"/>
      <c r="D302" s="484" t="s">
        <v>566</v>
      </c>
      <c r="E302" s="485">
        <v>2</v>
      </c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  <c r="IT302" s="91"/>
      <c r="IU302" s="91"/>
      <c r="IV302" s="91"/>
    </row>
    <row r="303" spans="1:256" customFormat="1" x14ac:dyDescent="0.25">
      <c r="A303" s="394"/>
      <c r="B303" s="156"/>
      <c r="C303" s="97">
        <v>1</v>
      </c>
      <c r="D303" s="97">
        <v>2</v>
      </c>
      <c r="E303" s="312">
        <f>SUM(E301:E302)</f>
        <v>5</v>
      </c>
      <c r="F303" s="99"/>
      <c r="G303" s="99"/>
      <c r="H303" s="99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  <c r="IT303" s="91"/>
      <c r="IU303" s="91"/>
      <c r="IV303" s="91"/>
    </row>
    <row r="304" spans="1:256" s="4" customFormat="1" x14ac:dyDescent="0.25">
      <c r="A304" s="695" t="s">
        <v>47</v>
      </c>
      <c r="B304" s="696"/>
      <c r="C304" s="696"/>
      <c r="D304" s="696"/>
      <c r="E304" s="697"/>
    </row>
    <row r="305" spans="1:256" s="4" customFormat="1" ht="18.75" customHeight="1" x14ac:dyDescent="0.25">
      <c r="A305" s="722">
        <v>8</v>
      </c>
      <c r="B305" s="725">
        <v>21</v>
      </c>
      <c r="C305" s="722" t="s">
        <v>535</v>
      </c>
      <c r="D305" s="192" t="s">
        <v>445</v>
      </c>
      <c r="E305" s="337">
        <v>24</v>
      </c>
    </row>
    <row r="306" spans="1:256" s="4" customFormat="1" x14ac:dyDescent="0.25">
      <c r="A306" s="723"/>
      <c r="B306" s="726"/>
      <c r="C306" s="723"/>
      <c r="D306" s="193" t="s">
        <v>142</v>
      </c>
      <c r="E306" s="337">
        <v>1</v>
      </c>
      <c r="F306" s="6"/>
      <c r="G306" s="6"/>
      <c r="H306" s="6"/>
    </row>
    <row r="307" spans="1:256" customFormat="1" ht="31.5" x14ac:dyDescent="0.25">
      <c r="A307" s="724"/>
      <c r="B307" s="727"/>
      <c r="C307" s="724"/>
      <c r="D307" s="486" t="s">
        <v>814</v>
      </c>
      <c r="E307" s="487">
        <v>2</v>
      </c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  <c r="IT307" s="91"/>
      <c r="IU307" s="91"/>
      <c r="IV307" s="91"/>
    </row>
    <row r="308" spans="1:256" s="4" customFormat="1" x14ac:dyDescent="0.25">
      <c r="A308" s="429"/>
      <c r="B308" s="430"/>
      <c r="C308" s="431">
        <v>1</v>
      </c>
      <c r="D308" s="431">
        <v>3</v>
      </c>
      <c r="E308" s="432">
        <f>SUM(E305:E307)</f>
        <v>27</v>
      </c>
    </row>
    <row r="309" spans="1:256" customFormat="1" x14ac:dyDescent="0.25">
      <c r="A309" s="721" t="s">
        <v>50</v>
      </c>
      <c r="B309" s="721"/>
      <c r="C309" s="721"/>
      <c r="D309" s="721"/>
      <c r="E309" s="72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  <c r="IT309" s="91"/>
      <c r="IU309" s="91"/>
      <c r="IV309" s="91"/>
    </row>
    <row r="310" spans="1:256" customFormat="1" ht="47.25" x14ac:dyDescent="0.25">
      <c r="A310" s="576">
        <v>9</v>
      </c>
      <c r="B310" s="578">
        <v>24</v>
      </c>
      <c r="C310" s="494" t="s">
        <v>213</v>
      </c>
      <c r="D310" s="33" t="s">
        <v>215</v>
      </c>
      <c r="E310" s="294">
        <v>5</v>
      </c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1"/>
      <c r="HT310" s="91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  <c r="IT310" s="91"/>
      <c r="IU310" s="91"/>
      <c r="IV310" s="91"/>
    </row>
    <row r="311" spans="1:256" customFormat="1" ht="47.25" x14ac:dyDescent="0.25">
      <c r="A311" s="577"/>
      <c r="B311" s="579"/>
      <c r="C311" s="496"/>
      <c r="D311" s="356" t="s">
        <v>815</v>
      </c>
      <c r="E311" s="357">
        <v>1</v>
      </c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1"/>
      <c r="HT311" s="91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  <c r="IT311" s="91"/>
      <c r="IU311" s="91"/>
      <c r="IV311" s="91"/>
    </row>
    <row r="312" spans="1:256" customFormat="1" x14ac:dyDescent="0.25">
      <c r="A312" s="427"/>
      <c r="B312" s="428"/>
      <c r="C312" s="210">
        <v>1</v>
      </c>
      <c r="D312" s="210">
        <v>2</v>
      </c>
      <c r="E312" s="278">
        <f>SUM(E310:E311)</f>
        <v>6</v>
      </c>
      <c r="F312" s="99"/>
      <c r="G312" s="99"/>
      <c r="H312" s="99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  <c r="IT312" s="91"/>
      <c r="IU312" s="91"/>
      <c r="IV312" s="91"/>
    </row>
    <row r="313" spans="1:256" s="7" customFormat="1" ht="15.75" customHeight="1" x14ac:dyDescent="0.25">
      <c r="A313" s="491" t="s">
        <v>441</v>
      </c>
      <c r="B313" s="492"/>
      <c r="C313" s="492"/>
      <c r="D313" s="492"/>
      <c r="E313" s="493"/>
    </row>
    <row r="314" spans="1:256" s="7" customFormat="1" ht="15.75" customHeight="1" x14ac:dyDescent="0.25">
      <c r="A314" s="494">
        <v>10</v>
      </c>
      <c r="B314" s="518">
        <v>26</v>
      </c>
      <c r="C314" s="636" t="s">
        <v>536</v>
      </c>
      <c r="D314" s="47" t="s">
        <v>16</v>
      </c>
      <c r="E314" s="82">
        <v>1</v>
      </c>
    </row>
    <row r="315" spans="1:256" s="7" customFormat="1" x14ac:dyDescent="0.25">
      <c r="A315" s="495"/>
      <c r="B315" s="514"/>
      <c r="C315" s="634"/>
      <c r="D315" s="47" t="s">
        <v>303</v>
      </c>
      <c r="E315" s="82">
        <v>2</v>
      </c>
    </row>
    <row r="316" spans="1:256" s="4" customFormat="1" ht="15" customHeight="1" x14ac:dyDescent="0.25">
      <c r="A316" s="50"/>
      <c r="B316" s="116"/>
      <c r="C316" s="27">
        <v>1</v>
      </c>
      <c r="D316" s="27">
        <v>2</v>
      </c>
      <c r="E316" s="84">
        <v>3</v>
      </c>
      <c r="F316" s="54"/>
      <c r="G316" s="54"/>
      <c r="H316" s="54"/>
    </row>
    <row r="317" spans="1:256" s="7" customFormat="1" ht="15.75" customHeight="1" x14ac:dyDescent="0.25">
      <c r="A317" s="491" t="s">
        <v>53</v>
      </c>
      <c r="B317" s="492"/>
      <c r="C317" s="492"/>
      <c r="D317" s="492"/>
      <c r="E317" s="493"/>
    </row>
    <row r="318" spans="1:256" s="7" customFormat="1" ht="15.75" customHeight="1" x14ac:dyDescent="0.25">
      <c r="A318" s="494">
        <v>11</v>
      </c>
      <c r="B318" s="518">
        <v>27</v>
      </c>
      <c r="C318" s="636" t="s">
        <v>446</v>
      </c>
      <c r="D318" s="47" t="s">
        <v>379</v>
      </c>
      <c r="E318" s="82">
        <v>11</v>
      </c>
    </row>
    <row r="319" spans="1:256" s="7" customFormat="1" x14ac:dyDescent="0.25">
      <c r="A319" s="495"/>
      <c r="B319" s="514"/>
      <c r="C319" s="634"/>
      <c r="D319" s="4" t="s">
        <v>380</v>
      </c>
      <c r="E319" s="82">
        <v>16</v>
      </c>
    </row>
    <row r="320" spans="1:256" s="7" customFormat="1" x14ac:dyDescent="0.25">
      <c r="A320" s="495"/>
      <c r="B320" s="514"/>
      <c r="C320" s="634"/>
      <c r="D320" s="47" t="s">
        <v>448</v>
      </c>
      <c r="E320" s="82">
        <v>22</v>
      </c>
    </row>
    <row r="321" spans="1:8" s="7" customFormat="1" x14ac:dyDescent="0.25">
      <c r="A321" s="495"/>
      <c r="B321" s="514"/>
      <c r="C321" s="634"/>
      <c r="D321" s="47" t="s">
        <v>449</v>
      </c>
      <c r="E321" s="82">
        <v>9</v>
      </c>
    </row>
    <row r="322" spans="1:8" s="7" customFormat="1" x14ac:dyDescent="0.25">
      <c r="A322" s="495"/>
      <c r="B322" s="514"/>
      <c r="C322" s="634"/>
      <c r="D322" s="47" t="s">
        <v>115</v>
      </c>
      <c r="E322" s="82">
        <v>8</v>
      </c>
    </row>
    <row r="323" spans="1:8" s="4" customFormat="1" ht="15" customHeight="1" x14ac:dyDescent="0.25">
      <c r="A323" s="50"/>
      <c r="B323" s="116"/>
      <c r="C323" s="27">
        <v>1</v>
      </c>
      <c r="D323" s="27">
        <v>5</v>
      </c>
      <c r="E323" s="84">
        <f>SUM(E318:E322)</f>
        <v>66</v>
      </c>
      <c r="F323" s="54"/>
      <c r="G323" s="54"/>
      <c r="H323" s="54"/>
    </row>
    <row r="324" spans="1:8" s="4" customFormat="1" ht="15.75" customHeight="1" x14ac:dyDescent="0.25">
      <c r="A324" s="491" t="s">
        <v>54</v>
      </c>
      <c r="B324" s="492"/>
      <c r="C324" s="492"/>
      <c r="D324" s="492"/>
      <c r="E324" s="493"/>
    </row>
    <row r="325" spans="1:8" s="4" customFormat="1" x14ac:dyDescent="0.25">
      <c r="A325" s="100">
        <v>12</v>
      </c>
      <c r="B325" s="134">
        <v>35</v>
      </c>
      <c r="C325" s="139" t="s">
        <v>818</v>
      </c>
      <c r="D325" s="179" t="s">
        <v>874</v>
      </c>
      <c r="E325" s="391">
        <v>1</v>
      </c>
    </row>
    <row r="326" spans="1:8" s="4" customFormat="1" x14ac:dyDescent="0.25">
      <c r="A326" s="128"/>
      <c r="B326" s="134"/>
      <c r="C326" s="87"/>
      <c r="D326" s="137" t="s">
        <v>741</v>
      </c>
      <c r="E326" s="25">
        <v>1</v>
      </c>
    </row>
    <row r="327" spans="1:8" s="4" customFormat="1" x14ac:dyDescent="0.25">
      <c r="A327" s="128"/>
      <c r="B327" s="134"/>
      <c r="C327" s="87"/>
      <c r="D327" s="137" t="s">
        <v>875</v>
      </c>
      <c r="E327" s="419">
        <v>2</v>
      </c>
    </row>
    <row r="328" spans="1:8" s="4" customFormat="1" x14ac:dyDescent="0.25">
      <c r="A328" s="27"/>
      <c r="B328" s="15"/>
      <c r="C328" s="27">
        <v>1</v>
      </c>
      <c r="D328" s="27">
        <v>3</v>
      </c>
      <c r="E328" s="27">
        <f>SUM(E325:E327)</f>
        <v>4</v>
      </c>
    </row>
    <row r="329" spans="1:8" s="4" customFormat="1" ht="31.5" x14ac:dyDescent="0.25">
      <c r="A329" s="128">
        <v>13</v>
      </c>
      <c r="B329" s="134">
        <v>36</v>
      </c>
      <c r="C329" s="131" t="s">
        <v>819</v>
      </c>
      <c r="D329" s="137" t="s">
        <v>730</v>
      </c>
      <c r="E329" s="29">
        <v>2</v>
      </c>
    </row>
    <row r="330" spans="1:8" s="4" customFormat="1" ht="31.5" x14ac:dyDescent="0.25">
      <c r="A330" s="128"/>
      <c r="B330" s="134"/>
      <c r="C330" s="128"/>
      <c r="D330" s="137" t="s">
        <v>735</v>
      </c>
      <c r="E330" s="29">
        <v>9</v>
      </c>
    </row>
    <row r="331" spans="1:8" s="4" customFormat="1" x14ac:dyDescent="0.25">
      <c r="A331" s="128"/>
      <c r="B331" s="134"/>
      <c r="C331" s="87"/>
      <c r="D331" s="137" t="s">
        <v>709</v>
      </c>
      <c r="E331" s="29">
        <v>1</v>
      </c>
    </row>
    <row r="332" spans="1:8" s="4" customFormat="1" x14ac:dyDescent="0.25">
      <c r="A332" s="128"/>
      <c r="B332" s="134"/>
      <c r="C332" s="7"/>
      <c r="D332" s="18" t="s">
        <v>777</v>
      </c>
      <c r="E332" s="25">
        <v>1</v>
      </c>
    </row>
    <row r="333" spans="1:8" s="4" customFormat="1" x14ac:dyDescent="0.25">
      <c r="A333" s="128"/>
      <c r="B333" s="114"/>
      <c r="C333" s="129"/>
      <c r="D333" s="178" t="s">
        <v>712</v>
      </c>
      <c r="E333" s="25">
        <v>1</v>
      </c>
    </row>
    <row r="334" spans="1:8" s="4" customFormat="1" x14ac:dyDescent="0.25">
      <c r="A334" s="27"/>
      <c r="B334" s="15"/>
      <c r="C334" s="27">
        <v>1</v>
      </c>
      <c r="D334" s="27">
        <v>6</v>
      </c>
      <c r="E334" s="27">
        <f>SUM(E329:E333)</f>
        <v>14</v>
      </c>
    </row>
    <row r="335" spans="1:8" s="4" customFormat="1" x14ac:dyDescent="0.25">
      <c r="A335" s="128">
        <v>14</v>
      </c>
      <c r="B335" s="134">
        <v>32</v>
      </c>
      <c r="C335" s="87" t="s">
        <v>802</v>
      </c>
      <c r="D335" s="137" t="s">
        <v>700</v>
      </c>
      <c r="E335" s="29">
        <v>20</v>
      </c>
    </row>
    <row r="336" spans="1:8" s="4" customFormat="1" x14ac:dyDescent="0.25">
      <c r="A336" s="128"/>
      <c r="B336" s="134"/>
      <c r="C336" s="7"/>
      <c r="D336" s="18" t="s">
        <v>876</v>
      </c>
      <c r="E336" s="390">
        <v>4</v>
      </c>
    </row>
    <row r="337" spans="1:7" s="4" customFormat="1" x14ac:dyDescent="0.25">
      <c r="A337" s="128"/>
      <c r="B337" s="134"/>
      <c r="C337" s="87"/>
      <c r="D337" s="137" t="s">
        <v>725</v>
      </c>
      <c r="E337" s="144">
        <v>1</v>
      </c>
    </row>
    <row r="338" spans="1:7" s="4" customFormat="1" x14ac:dyDescent="0.25">
      <c r="A338" s="507"/>
      <c r="B338" s="134"/>
      <c r="C338" s="129"/>
      <c r="D338" s="137" t="s">
        <v>794</v>
      </c>
      <c r="E338" s="144">
        <v>1</v>
      </c>
    </row>
    <row r="339" spans="1:7" s="4" customFormat="1" ht="31.5" x14ac:dyDescent="0.25">
      <c r="A339" s="507"/>
      <c r="B339" s="134"/>
      <c r="C339" s="129"/>
      <c r="D339" s="137" t="s">
        <v>724</v>
      </c>
      <c r="E339" s="25">
        <v>1</v>
      </c>
    </row>
    <row r="340" spans="1:7" s="4" customFormat="1" ht="31.5" x14ac:dyDescent="0.25">
      <c r="A340" s="507"/>
      <c r="B340" s="134"/>
      <c r="C340" s="129"/>
      <c r="D340" s="137" t="s">
        <v>320</v>
      </c>
      <c r="E340" s="25">
        <v>1</v>
      </c>
    </row>
    <row r="341" spans="1:7" s="4" customFormat="1" ht="31.5" x14ac:dyDescent="0.25">
      <c r="A341" s="533"/>
      <c r="B341" s="134"/>
      <c r="C341" s="129"/>
      <c r="D341" s="60" t="s">
        <v>821</v>
      </c>
      <c r="E341" s="25">
        <v>1</v>
      </c>
    </row>
    <row r="342" spans="1:7" s="4" customFormat="1" x14ac:dyDescent="0.25">
      <c r="A342" s="27"/>
      <c r="B342" s="15"/>
      <c r="C342" s="27">
        <v>1</v>
      </c>
      <c r="D342" s="27">
        <v>6</v>
      </c>
      <c r="E342" s="27">
        <f>SUM(E335:E341)</f>
        <v>29</v>
      </c>
    </row>
    <row r="343" spans="1:7" s="4" customFormat="1" x14ac:dyDescent="0.25">
      <c r="A343" s="128">
        <v>15</v>
      </c>
      <c r="B343" s="134">
        <v>28</v>
      </c>
      <c r="C343" s="139" t="s">
        <v>717</v>
      </c>
      <c r="D343" s="137" t="s">
        <v>877</v>
      </c>
      <c r="E343" s="29">
        <v>2</v>
      </c>
    </row>
    <row r="344" spans="1:7" s="4" customFormat="1" x14ac:dyDescent="0.25">
      <c r="A344" s="128"/>
      <c r="B344" s="134"/>
      <c r="C344" s="87"/>
      <c r="D344" s="137" t="s">
        <v>639</v>
      </c>
      <c r="E344" s="29">
        <v>2</v>
      </c>
    </row>
    <row r="345" spans="1:7" s="4" customFormat="1" x14ac:dyDescent="0.25">
      <c r="A345" s="128"/>
      <c r="B345" s="134"/>
      <c r="C345" s="129"/>
      <c r="D345" s="18" t="s">
        <v>780</v>
      </c>
      <c r="E345" s="144">
        <v>1</v>
      </c>
    </row>
    <row r="346" spans="1:7" s="4" customFormat="1" x14ac:dyDescent="0.25">
      <c r="A346" s="128"/>
      <c r="B346" s="134"/>
      <c r="C346" s="129"/>
      <c r="D346" s="137" t="s">
        <v>723</v>
      </c>
      <c r="E346" s="144">
        <v>1</v>
      </c>
    </row>
    <row r="347" spans="1:7" s="4" customFormat="1" x14ac:dyDescent="0.25">
      <c r="A347" s="27"/>
      <c r="B347" s="15"/>
      <c r="C347" s="27">
        <v>1</v>
      </c>
      <c r="D347" s="27">
        <v>4</v>
      </c>
      <c r="E347" s="27">
        <f>SUM(E343:E346)</f>
        <v>6</v>
      </c>
    </row>
    <row r="348" spans="1:7" s="4" customFormat="1" ht="15.75" customHeight="1" x14ac:dyDescent="0.25">
      <c r="A348" s="665" t="s">
        <v>121</v>
      </c>
      <c r="B348" s="666"/>
      <c r="C348" s="190">
        <f>C347+C342+C334+C328</f>
        <v>4</v>
      </c>
      <c r="D348" s="190">
        <f>D347+D342+D334+D328</f>
        <v>19</v>
      </c>
      <c r="E348" s="190">
        <f>E328+E334+E342+E347</f>
        <v>53</v>
      </c>
      <c r="F348" s="4">
        <f>E348-G348</f>
        <v>0</v>
      </c>
      <c r="G348" s="4">
        <v>53</v>
      </c>
    </row>
    <row r="349" spans="1:7" s="49" customFormat="1" ht="15.75" customHeight="1" x14ac:dyDescent="0.25">
      <c r="A349" s="555" t="s">
        <v>122</v>
      </c>
      <c r="B349" s="555"/>
      <c r="C349" s="86">
        <f>C278+C281+C286+C291+C295+C299+C303+C308+C312+C316+C323+C328+C334+C342+C347</f>
        <v>15</v>
      </c>
      <c r="D349" s="86">
        <f>D278+D281+D286+D291+D295+D299+D303+D308+D312+D316+D323+D328+D334+D342+D347</f>
        <v>47</v>
      </c>
      <c r="E349" s="86">
        <f>E278+E281+E286+E291+E295+E299+E303+E308+E312+E316+E323+E328+E334+E342+E347</f>
        <v>191</v>
      </c>
      <c r="F349" s="441">
        <f>E349-G349</f>
        <v>0</v>
      </c>
      <c r="G349" s="441">
        <v>191</v>
      </c>
    </row>
  </sheetData>
  <mergeCells count="124">
    <mergeCell ref="A324:E324"/>
    <mergeCell ref="A338:A341"/>
    <mergeCell ref="A348:B348"/>
    <mergeCell ref="C297:C298"/>
    <mergeCell ref="A170:E170"/>
    <mergeCell ref="A171:A173"/>
    <mergeCell ref="A198:E198"/>
    <mergeCell ref="A317:E317"/>
    <mergeCell ref="A318:A322"/>
    <mergeCell ref="B318:B322"/>
    <mergeCell ref="C318:C322"/>
    <mergeCell ref="A208:E208"/>
    <mergeCell ref="A279:E279"/>
    <mergeCell ref="A313:E313"/>
    <mergeCell ref="A314:A315"/>
    <mergeCell ref="B314:B315"/>
    <mergeCell ref="C305:C307"/>
    <mergeCell ref="B305:B307"/>
    <mergeCell ref="A305:A307"/>
    <mergeCell ref="C310:C311"/>
    <mergeCell ref="B310:B311"/>
    <mergeCell ref="A310:A311"/>
    <mergeCell ref="C199:C206"/>
    <mergeCell ref="B201:B206"/>
    <mergeCell ref="A185:E185"/>
    <mergeCell ref="A186:A187"/>
    <mergeCell ref="C186:C187"/>
    <mergeCell ref="A189:E189"/>
    <mergeCell ref="A190:A196"/>
    <mergeCell ref="C190:C196"/>
    <mergeCell ref="A211:E211"/>
    <mergeCell ref="A265:A267"/>
    <mergeCell ref="A269:E269"/>
    <mergeCell ref="A272:B272"/>
    <mergeCell ref="C314:C315"/>
    <mergeCell ref="C301:C302"/>
    <mergeCell ref="B301:B302"/>
    <mergeCell ref="A301:A302"/>
    <mergeCell ref="A309:E309"/>
    <mergeCell ref="A296:E296"/>
    <mergeCell ref="A297:A298"/>
    <mergeCell ref="B297:B298"/>
    <mergeCell ref="A30:A32"/>
    <mergeCell ref="C30:C32"/>
    <mergeCell ref="A38:A41"/>
    <mergeCell ref="C38:C41"/>
    <mergeCell ref="C60:C70"/>
    <mergeCell ref="A287:E287"/>
    <mergeCell ref="A288:A290"/>
    <mergeCell ref="B288:B290"/>
    <mergeCell ref="C288:C290"/>
    <mergeCell ref="A73:E73"/>
    <mergeCell ref="C74:C78"/>
    <mergeCell ref="A80:E80"/>
    <mergeCell ref="A81:A88"/>
    <mergeCell ref="B81:B88"/>
    <mergeCell ref="C81:C88"/>
    <mergeCell ref="A96:E96"/>
    <mergeCell ref="A282:E282"/>
    <mergeCell ref="A43:E43"/>
    <mergeCell ref="A44:A46"/>
    <mergeCell ref="C44:C46"/>
    <mergeCell ref="A48:E48"/>
    <mergeCell ref="A49:A58"/>
    <mergeCell ref="C49:C58"/>
    <mergeCell ref="A34:E34"/>
    <mergeCell ref="A91:A94"/>
    <mergeCell ref="C91:C94"/>
    <mergeCell ref="A107:E107"/>
    <mergeCell ref="A148:A152"/>
    <mergeCell ref="B148:B152"/>
    <mergeCell ref="C148:C152"/>
    <mergeCell ref="A154:A167"/>
    <mergeCell ref="B97:B105"/>
    <mergeCell ref="A97:A105"/>
    <mergeCell ref="B113:B121"/>
    <mergeCell ref="A176:E176"/>
    <mergeCell ref="A177:A182"/>
    <mergeCell ref="C177:C182"/>
    <mergeCell ref="A124:A133"/>
    <mergeCell ref="C171:C174"/>
    <mergeCell ref="A14:E14"/>
    <mergeCell ref="A274:E274"/>
    <mergeCell ref="D1:E1"/>
    <mergeCell ref="A2:E2"/>
    <mergeCell ref="A4:E4"/>
    <mergeCell ref="A5:A12"/>
    <mergeCell ref="B5:B12"/>
    <mergeCell ref="C5:C12"/>
    <mergeCell ref="C15:C18"/>
    <mergeCell ref="A20:E20"/>
    <mergeCell ref="A21:A27"/>
    <mergeCell ref="C21:C27"/>
    <mergeCell ref="A15:A18"/>
    <mergeCell ref="A135:E135"/>
    <mergeCell ref="C136:C138"/>
    <mergeCell ref="A169:B169"/>
    <mergeCell ref="A147:E147"/>
    <mergeCell ref="A29:E29"/>
    <mergeCell ref="A90:E90"/>
    <mergeCell ref="A349:B349"/>
    <mergeCell ref="A37:E37"/>
    <mergeCell ref="A273:B273"/>
    <mergeCell ref="A275:E275"/>
    <mergeCell ref="A276:A277"/>
    <mergeCell ref="B276:B277"/>
    <mergeCell ref="C276:C277"/>
    <mergeCell ref="A283:A285"/>
    <mergeCell ref="C283:C285"/>
    <mergeCell ref="A292:E292"/>
    <mergeCell ref="A304:E304"/>
    <mergeCell ref="A293:A294"/>
    <mergeCell ref="B293:B294"/>
    <mergeCell ref="C293:C294"/>
    <mergeCell ref="A108:A110"/>
    <mergeCell ref="B108:B110"/>
    <mergeCell ref="C108:C110"/>
    <mergeCell ref="A112:E112"/>
    <mergeCell ref="A113:A121"/>
    <mergeCell ref="C113:C121"/>
    <mergeCell ref="A123:E123"/>
    <mergeCell ref="A199:A206"/>
    <mergeCell ref="C154:C167"/>
    <mergeCell ref="A300:E300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verticalDpi="180" r:id="rId1"/>
  <headerFooter differentFirst="1">
    <oddHeader>&amp;C1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V186"/>
  <sheetViews>
    <sheetView view="pageBreakPreview" zoomScale="90" zoomScaleSheetLayoutView="90" workbookViewId="0">
      <pane ySplit="3" topLeftCell="A46" activePane="bottomLeft" state="frozen"/>
      <selection activeCell="C99" sqref="C99"/>
      <selection pane="bottomLeft" activeCell="J28" sqref="J28"/>
    </sheetView>
  </sheetViews>
  <sheetFormatPr defaultColWidth="9.140625" defaultRowHeight="15.75" x14ac:dyDescent="0.25"/>
  <cols>
    <col min="1" max="1" width="6.28515625" style="2" customWidth="1"/>
    <col min="2" max="2" width="8.140625" style="13" customWidth="1"/>
    <col min="3" max="3" width="35.42578125" style="2" customWidth="1"/>
    <col min="4" max="4" width="40.7109375" style="1" customWidth="1"/>
    <col min="5" max="5" width="12.710937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ht="65.25" customHeight="1" x14ac:dyDescent="0.25">
      <c r="A1" s="8"/>
      <c r="B1" s="16"/>
      <c r="C1" s="8"/>
      <c r="D1" s="616" t="s">
        <v>955</v>
      </c>
      <c r="E1" s="617"/>
    </row>
    <row r="2" spans="1:8" ht="33.75" customHeight="1" x14ac:dyDescent="0.25">
      <c r="A2" s="544" t="s">
        <v>332</v>
      </c>
      <c r="B2" s="544"/>
      <c r="C2" s="544"/>
      <c r="D2" s="544"/>
      <c r="E2" s="544"/>
    </row>
    <row r="3" spans="1:8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22" t="s">
        <v>0</v>
      </c>
      <c r="B4" s="522"/>
      <c r="C4" s="522"/>
      <c r="D4" s="522"/>
      <c r="E4" s="522"/>
    </row>
    <row r="5" spans="1:8" s="4" customFormat="1" ht="15.75" customHeight="1" x14ac:dyDescent="0.25">
      <c r="A5" s="100">
        <v>1</v>
      </c>
      <c r="B5" s="101">
        <v>1</v>
      </c>
      <c r="C5" s="144" t="s">
        <v>305</v>
      </c>
      <c r="D5" s="33" t="s">
        <v>2</v>
      </c>
      <c r="E5" s="298">
        <v>1</v>
      </c>
    </row>
    <row r="6" spans="1:8" s="4" customFormat="1" x14ac:dyDescent="0.25">
      <c r="A6" s="62"/>
      <c r="B6" s="63"/>
      <c r="C6" s="62">
        <v>1</v>
      </c>
      <c r="D6" s="62">
        <v>1</v>
      </c>
      <c r="E6" s="293">
        <f>SUM(E5)</f>
        <v>1</v>
      </c>
    </row>
    <row r="7" spans="1:8" s="4" customFormat="1" x14ac:dyDescent="0.25">
      <c r="A7" s="491" t="s">
        <v>407</v>
      </c>
      <c r="B7" s="492"/>
      <c r="C7" s="492"/>
      <c r="D7" s="492"/>
      <c r="E7" s="493"/>
    </row>
    <row r="8" spans="1:8" s="9" customFormat="1" ht="29.45" customHeight="1" x14ac:dyDescent="0.25">
      <c r="A8" s="502">
        <v>2</v>
      </c>
      <c r="B8" s="127">
        <v>3</v>
      </c>
      <c r="C8" s="729" t="s">
        <v>337</v>
      </c>
      <c r="D8" s="148" t="s">
        <v>130</v>
      </c>
      <c r="E8" s="26">
        <v>7</v>
      </c>
    </row>
    <row r="9" spans="1:8" s="9" customFormat="1" ht="31.5" x14ac:dyDescent="0.25">
      <c r="A9" s="502"/>
      <c r="B9" s="127"/>
      <c r="C9" s="729"/>
      <c r="D9" s="148" t="s">
        <v>385</v>
      </c>
      <c r="E9" s="26">
        <v>2</v>
      </c>
    </row>
    <row r="10" spans="1:8" s="9" customFormat="1" x14ac:dyDescent="0.25">
      <c r="A10" s="502"/>
      <c r="B10" s="127"/>
      <c r="C10" s="729"/>
      <c r="D10" s="148" t="s">
        <v>340</v>
      </c>
      <c r="E10" s="26">
        <v>1</v>
      </c>
    </row>
    <row r="11" spans="1:8" s="4" customFormat="1" x14ac:dyDescent="0.25">
      <c r="A11" s="62"/>
      <c r="B11" s="63"/>
      <c r="C11" s="62">
        <v>1</v>
      </c>
      <c r="D11" s="62">
        <v>3</v>
      </c>
      <c r="E11" s="293">
        <f>SUM(E8:E10)</f>
        <v>10</v>
      </c>
    </row>
    <row r="12" spans="1:8" s="9" customFormat="1" x14ac:dyDescent="0.25">
      <c r="A12" s="530" t="s">
        <v>295</v>
      </c>
      <c r="B12" s="531"/>
      <c r="C12" s="531"/>
      <c r="D12" s="531"/>
      <c r="E12" s="532"/>
    </row>
    <row r="13" spans="1:8" s="9" customFormat="1" x14ac:dyDescent="0.25">
      <c r="A13" s="130">
        <v>3</v>
      </c>
      <c r="B13" s="134">
        <v>8</v>
      </c>
      <c r="C13" s="25" t="s">
        <v>11</v>
      </c>
      <c r="D13" s="12" t="s">
        <v>11</v>
      </c>
      <c r="E13" s="26">
        <v>6</v>
      </c>
    </row>
    <row r="14" spans="1:8" s="4" customFormat="1" x14ac:dyDescent="0.25">
      <c r="A14" s="27"/>
      <c r="B14" s="15"/>
      <c r="C14" s="27">
        <v>1</v>
      </c>
      <c r="D14" s="27">
        <v>1</v>
      </c>
      <c r="E14" s="84">
        <f>SUM(E13)</f>
        <v>6</v>
      </c>
      <c r="F14" s="6"/>
      <c r="G14" s="6"/>
      <c r="H14" s="6"/>
    </row>
    <row r="15" spans="1:8" s="201" customFormat="1" x14ac:dyDescent="0.25">
      <c r="A15" s="534" t="s">
        <v>13</v>
      </c>
      <c r="B15" s="535"/>
      <c r="C15" s="535"/>
      <c r="D15" s="535"/>
      <c r="E15" s="536"/>
    </row>
    <row r="16" spans="1:8" s="256" customFormat="1" ht="47.25" x14ac:dyDescent="0.25">
      <c r="A16" s="204">
        <v>4</v>
      </c>
      <c r="B16" s="254">
        <v>9</v>
      </c>
      <c r="C16" s="435" t="s">
        <v>431</v>
      </c>
      <c r="D16" s="202" t="s">
        <v>167</v>
      </c>
      <c r="E16" s="270">
        <v>2</v>
      </c>
    </row>
    <row r="17" spans="1:8" s="201" customFormat="1" x14ac:dyDescent="0.25">
      <c r="A17" s="257"/>
      <c r="B17" s="258"/>
      <c r="C17" s="257">
        <v>1</v>
      </c>
      <c r="D17" s="257">
        <v>1</v>
      </c>
      <c r="E17" s="327">
        <f>SUM(E16:E16)</f>
        <v>2</v>
      </c>
    </row>
    <row r="18" spans="1:8" s="4" customFormat="1" x14ac:dyDescent="0.25">
      <c r="A18" s="491" t="s">
        <v>29</v>
      </c>
      <c r="B18" s="492"/>
      <c r="C18" s="492"/>
      <c r="D18" s="492"/>
      <c r="E18" s="493"/>
    </row>
    <row r="19" spans="1:8" s="4" customFormat="1" x14ac:dyDescent="0.25">
      <c r="A19" s="100">
        <v>5</v>
      </c>
      <c r="B19" s="114">
        <v>12</v>
      </c>
      <c r="C19" s="495" t="s">
        <v>187</v>
      </c>
      <c r="D19" s="47" t="s">
        <v>187</v>
      </c>
      <c r="E19" s="26">
        <v>1</v>
      </c>
    </row>
    <row r="20" spans="1:8" s="4" customFormat="1" x14ac:dyDescent="0.25">
      <c r="A20" s="100"/>
      <c r="B20" s="114"/>
      <c r="C20" s="495"/>
      <c r="D20" s="47" t="s">
        <v>188</v>
      </c>
      <c r="E20" s="26">
        <v>1</v>
      </c>
    </row>
    <row r="21" spans="1:8" s="4" customFormat="1" x14ac:dyDescent="0.25">
      <c r="A21" s="27"/>
      <c r="B21" s="15"/>
      <c r="C21" s="27">
        <v>1</v>
      </c>
      <c r="D21" s="27">
        <v>2</v>
      </c>
      <c r="E21" s="84">
        <f>SUM(E19:E20)</f>
        <v>2</v>
      </c>
    </row>
    <row r="22" spans="1:8" s="4" customFormat="1" ht="19.5" customHeight="1" x14ac:dyDescent="0.25">
      <c r="A22" s="522" t="s">
        <v>30</v>
      </c>
      <c r="B22" s="522"/>
      <c r="C22" s="522"/>
      <c r="D22" s="522"/>
      <c r="E22" s="522"/>
    </row>
    <row r="23" spans="1:8" s="4" customFormat="1" ht="15.75" customHeight="1" x14ac:dyDescent="0.25">
      <c r="A23" s="100">
        <v>6</v>
      </c>
      <c r="B23" s="101">
        <v>13</v>
      </c>
      <c r="C23" s="144" t="s">
        <v>100</v>
      </c>
      <c r="D23" s="33" t="s">
        <v>97</v>
      </c>
      <c r="E23" s="298">
        <v>1</v>
      </c>
    </row>
    <row r="24" spans="1:8" s="4" customFormat="1" x14ac:dyDescent="0.25">
      <c r="A24" s="50"/>
      <c r="B24" s="15"/>
      <c r="C24" s="27">
        <v>1</v>
      </c>
      <c r="D24" s="27">
        <v>1</v>
      </c>
      <c r="E24" s="84">
        <v>1</v>
      </c>
      <c r="F24" s="6"/>
      <c r="G24" s="6"/>
      <c r="H24" s="6"/>
    </row>
    <row r="25" spans="1:8" s="4" customFormat="1" ht="19.5" customHeight="1" x14ac:dyDescent="0.25">
      <c r="A25" s="522" t="s">
        <v>277</v>
      </c>
      <c r="B25" s="522"/>
      <c r="C25" s="522"/>
      <c r="D25" s="522"/>
      <c r="E25" s="522"/>
    </row>
    <row r="26" spans="1:8" s="4" customFormat="1" ht="15.75" customHeight="1" x14ac:dyDescent="0.25">
      <c r="A26" s="100">
        <v>7</v>
      </c>
      <c r="B26" s="101">
        <v>16</v>
      </c>
      <c r="C26" s="144" t="s">
        <v>93</v>
      </c>
      <c r="D26" s="144" t="s">
        <v>93</v>
      </c>
      <c r="E26" s="298">
        <v>1</v>
      </c>
    </row>
    <row r="27" spans="1:8" s="4" customFormat="1" x14ac:dyDescent="0.25">
      <c r="A27" s="50"/>
      <c r="B27" s="15"/>
      <c r="C27" s="27">
        <v>1</v>
      </c>
      <c r="D27" s="27">
        <v>1</v>
      </c>
      <c r="E27" s="84">
        <f>SUM(E26:E26)</f>
        <v>1</v>
      </c>
      <c r="F27" s="6"/>
      <c r="G27" s="6"/>
      <c r="H27" s="6"/>
    </row>
    <row r="28" spans="1:8" s="4" customFormat="1" ht="15.75" customHeight="1" x14ac:dyDescent="0.25">
      <c r="A28" s="491" t="s">
        <v>37</v>
      </c>
      <c r="B28" s="492"/>
      <c r="C28" s="492"/>
      <c r="D28" s="492"/>
      <c r="E28" s="493"/>
    </row>
    <row r="29" spans="1:8" s="4" customFormat="1" ht="17.25" customHeight="1" x14ac:dyDescent="0.25">
      <c r="A29" s="494">
        <v>8</v>
      </c>
      <c r="B29" s="515">
        <v>17</v>
      </c>
      <c r="C29" s="508" t="s">
        <v>114</v>
      </c>
      <c r="D29" s="10" t="s">
        <v>554</v>
      </c>
      <c r="E29" s="279">
        <v>3</v>
      </c>
    </row>
    <row r="30" spans="1:8" s="4" customFormat="1" ht="14.25" customHeight="1" x14ac:dyDescent="0.25">
      <c r="A30" s="495"/>
      <c r="B30" s="516"/>
      <c r="C30" s="509"/>
      <c r="D30" s="163" t="s">
        <v>114</v>
      </c>
      <c r="E30" s="279">
        <v>4</v>
      </c>
    </row>
    <row r="31" spans="1:8" s="4" customFormat="1" ht="14.25" customHeight="1" x14ac:dyDescent="0.25">
      <c r="A31" s="100"/>
      <c r="B31" s="517"/>
      <c r="C31" s="510"/>
      <c r="D31" s="10" t="s">
        <v>228</v>
      </c>
      <c r="E31" s="279">
        <v>1</v>
      </c>
    </row>
    <row r="32" spans="1:8" s="4" customFormat="1" x14ac:dyDescent="0.25">
      <c r="A32" s="27"/>
      <c r="B32" s="15"/>
      <c r="C32" s="27">
        <v>1</v>
      </c>
      <c r="D32" s="27">
        <v>3</v>
      </c>
      <c r="E32" s="84">
        <f>SUM(E29:E31)</f>
        <v>8</v>
      </c>
      <c r="F32" s="6"/>
      <c r="G32" s="6"/>
      <c r="H32" s="6"/>
    </row>
    <row r="33" spans="1:256" customFormat="1" x14ac:dyDescent="0.25">
      <c r="A33" s="511" t="s">
        <v>46</v>
      </c>
      <c r="B33" s="511"/>
      <c r="C33" s="511"/>
      <c r="D33" s="511"/>
      <c r="E33" s="51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spans="1:256" customFormat="1" ht="15.75" customHeight="1" x14ac:dyDescent="0.25">
      <c r="A34" s="512">
        <v>9</v>
      </c>
      <c r="B34" s="740">
        <v>19</v>
      </c>
      <c r="C34" s="512" t="s">
        <v>222</v>
      </c>
      <c r="D34" s="145" t="s">
        <v>203</v>
      </c>
      <c r="E34" s="301">
        <v>6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spans="1:256" customFormat="1" ht="15.75" customHeight="1" x14ac:dyDescent="0.25">
      <c r="A35" s="513"/>
      <c r="B35" s="741"/>
      <c r="C35" s="513"/>
      <c r="D35" s="145" t="s">
        <v>222</v>
      </c>
      <c r="E35" s="301">
        <v>1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spans="1:256" customFormat="1" ht="15.75" customHeight="1" x14ac:dyDescent="0.25">
      <c r="A36" s="736"/>
      <c r="B36" s="742"/>
      <c r="C36" s="736"/>
      <c r="D36" s="145" t="s">
        <v>105</v>
      </c>
      <c r="E36" s="301">
        <v>1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spans="1:256" customFormat="1" x14ac:dyDescent="0.25">
      <c r="A37" s="97"/>
      <c r="B37" s="98"/>
      <c r="C37" s="97">
        <v>1</v>
      </c>
      <c r="D37" s="97">
        <v>3</v>
      </c>
      <c r="E37" s="312">
        <v>8</v>
      </c>
      <c r="F37" s="99"/>
      <c r="G37" s="99"/>
      <c r="H37" s="99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spans="1:256" s="4" customFormat="1" ht="19.5" customHeight="1" x14ac:dyDescent="0.25">
      <c r="A38" s="491" t="s">
        <v>47</v>
      </c>
      <c r="B38" s="492"/>
      <c r="C38" s="492"/>
      <c r="D38" s="492"/>
      <c r="E38" s="493"/>
    </row>
    <row r="39" spans="1:256" s="4" customFormat="1" ht="15.75" customHeight="1" x14ac:dyDescent="0.25">
      <c r="A39" s="506">
        <v>10</v>
      </c>
      <c r="B39" s="133">
        <v>23</v>
      </c>
      <c r="C39" s="506" t="s">
        <v>461</v>
      </c>
      <c r="D39" s="137" t="s">
        <v>478</v>
      </c>
      <c r="E39" s="26">
        <v>4</v>
      </c>
    </row>
    <row r="40" spans="1:256" s="4" customFormat="1" ht="33" customHeight="1" x14ac:dyDescent="0.25">
      <c r="A40" s="507"/>
      <c r="B40" s="134"/>
      <c r="C40" s="507"/>
      <c r="D40" s="137" t="s">
        <v>462</v>
      </c>
      <c r="E40" s="26">
        <v>4</v>
      </c>
      <c r="F40" s="6"/>
      <c r="G40" s="6"/>
      <c r="H40" s="6"/>
    </row>
    <row r="41" spans="1:256" s="9" customFormat="1" ht="17.25" customHeight="1" x14ac:dyDescent="0.25">
      <c r="A41" s="27"/>
      <c r="B41" s="15"/>
      <c r="C41" s="27">
        <v>1</v>
      </c>
      <c r="D41" s="27">
        <v>7</v>
      </c>
      <c r="E41" s="84">
        <f>SUM(E39:E40)</f>
        <v>8</v>
      </c>
    </row>
    <row r="42" spans="1:256" s="4" customFormat="1" ht="15.75" customHeight="1" x14ac:dyDescent="0.25">
      <c r="A42" s="491" t="s">
        <v>52</v>
      </c>
      <c r="B42" s="743"/>
      <c r="C42" s="743"/>
      <c r="D42" s="743"/>
      <c r="E42" s="744"/>
    </row>
    <row r="43" spans="1:256" s="4" customFormat="1" ht="15.75" customHeight="1" x14ac:dyDescent="0.25">
      <c r="A43" s="506">
        <v>11</v>
      </c>
      <c r="B43" s="133">
        <v>26</v>
      </c>
      <c r="C43" s="506" t="s">
        <v>303</v>
      </c>
      <c r="D43" s="137" t="s">
        <v>537</v>
      </c>
      <c r="E43" s="26">
        <v>8</v>
      </c>
    </row>
    <row r="44" spans="1:256" s="4" customFormat="1" x14ac:dyDescent="0.25">
      <c r="A44" s="507"/>
      <c r="B44" s="134"/>
      <c r="C44" s="507"/>
      <c r="D44" s="137" t="s">
        <v>369</v>
      </c>
      <c r="E44" s="26">
        <v>1</v>
      </c>
    </row>
    <row r="45" spans="1:256" s="4" customFormat="1" x14ac:dyDescent="0.25">
      <c r="A45" s="27"/>
      <c r="B45" s="15"/>
      <c r="C45" s="27">
        <v>1</v>
      </c>
      <c r="D45" s="27">
        <v>2</v>
      </c>
      <c r="E45" s="84">
        <v>9</v>
      </c>
      <c r="F45" s="54"/>
      <c r="G45" s="54"/>
      <c r="H45" s="54"/>
    </row>
    <row r="46" spans="1:256" s="7" customFormat="1" x14ac:dyDescent="0.25">
      <c r="A46" s="491" t="s">
        <v>54</v>
      </c>
      <c r="B46" s="492"/>
      <c r="C46" s="492"/>
      <c r="D46" s="492"/>
      <c r="E46" s="493"/>
    </row>
    <row r="47" spans="1:256" s="7" customFormat="1" x14ac:dyDescent="0.25">
      <c r="A47" s="138">
        <v>12</v>
      </c>
      <c r="B47" s="133">
        <v>32</v>
      </c>
      <c r="C47" s="139" t="s">
        <v>749</v>
      </c>
      <c r="D47" s="18" t="s">
        <v>699</v>
      </c>
      <c r="E47" s="29">
        <v>7</v>
      </c>
      <c r="F47" s="6"/>
      <c r="G47" s="6"/>
      <c r="H47" s="4"/>
      <c r="I47" s="4"/>
      <c r="J47" s="4"/>
    </row>
    <row r="48" spans="1:256" s="7" customFormat="1" x14ac:dyDescent="0.25">
      <c r="A48" s="100"/>
      <c r="B48" s="134"/>
      <c r="C48" s="87"/>
      <c r="D48" s="18" t="s">
        <v>678</v>
      </c>
      <c r="E48" s="29">
        <v>3</v>
      </c>
      <c r="F48" s="6"/>
      <c r="G48" s="6"/>
      <c r="H48" s="4"/>
      <c r="I48" s="4"/>
      <c r="J48" s="4"/>
    </row>
    <row r="49" spans="1:10" s="7" customFormat="1" ht="31.5" x14ac:dyDescent="0.25">
      <c r="A49" s="100"/>
      <c r="B49" s="128"/>
      <c r="C49" s="87"/>
      <c r="D49" s="18" t="s">
        <v>306</v>
      </c>
      <c r="E49" s="29">
        <v>4</v>
      </c>
      <c r="F49" s="6"/>
      <c r="G49" s="6"/>
      <c r="H49" s="4"/>
      <c r="I49" s="4"/>
      <c r="J49" s="4"/>
    </row>
    <row r="50" spans="1:10" s="7" customFormat="1" x14ac:dyDescent="0.25">
      <c r="A50" s="464"/>
      <c r="B50" s="128"/>
      <c r="C50" s="465"/>
      <c r="D50" s="18" t="s">
        <v>316</v>
      </c>
      <c r="E50" s="25">
        <v>3</v>
      </c>
      <c r="F50" s="6"/>
      <c r="G50" s="6"/>
      <c r="H50" s="4"/>
      <c r="I50" s="4"/>
      <c r="J50" s="4"/>
    </row>
    <row r="51" spans="1:10" s="7" customFormat="1" x14ac:dyDescent="0.25">
      <c r="A51" s="464"/>
      <c r="B51" s="128"/>
      <c r="C51" s="465"/>
      <c r="D51" s="179" t="s">
        <v>841</v>
      </c>
      <c r="E51" s="376">
        <v>1</v>
      </c>
      <c r="F51" s="6"/>
      <c r="G51" s="6"/>
      <c r="H51" s="4"/>
      <c r="I51" s="4"/>
      <c r="J51" s="4"/>
    </row>
    <row r="52" spans="1:10" s="7" customFormat="1" x14ac:dyDescent="0.25">
      <c r="A52" s="464"/>
      <c r="B52" s="134"/>
      <c r="C52" s="465"/>
      <c r="D52" s="18" t="s">
        <v>762</v>
      </c>
      <c r="E52" s="25">
        <v>12</v>
      </c>
      <c r="F52" s="6"/>
      <c r="G52" s="6"/>
      <c r="H52" s="4"/>
      <c r="I52" s="4"/>
      <c r="J52" s="4"/>
    </row>
    <row r="53" spans="1:10" s="7" customFormat="1" x14ac:dyDescent="0.25">
      <c r="A53" s="464"/>
      <c r="B53" s="134"/>
      <c r="C53" s="465"/>
      <c r="D53" s="18" t="s">
        <v>792</v>
      </c>
      <c r="E53" s="25">
        <v>1</v>
      </c>
      <c r="F53" s="6"/>
      <c r="G53" s="6"/>
      <c r="H53" s="4"/>
      <c r="I53" s="4"/>
      <c r="J53" s="4"/>
    </row>
    <row r="54" spans="1:10" s="7" customFormat="1" x14ac:dyDescent="0.25">
      <c r="A54" s="464"/>
      <c r="B54" s="134"/>
      <c r="C54" s="465"/>
      <c r="D54" s="18" t="s">
        <v>868</v>
      </c>
      <c r="E54" s="25">
        <v>1</v>
      </c>
      <c r="F54" s="6"/>
      <c r="G54" s="6"/>
      <c r="H54" s="4"/>
      <c r="I54" s="4"/>
      <c r="J54" s="4"/>
    </row>
    <row r="55" spans="1:10" s="7" customFormat="1" x14ac:dyDescent="0.25">
      <c r="A55" s="100"/>
      <c r="B55" s="128"/>
      <c r="C55" s="87"/>
      <c r="D55" s="18" t="s">
        <v>786</v>
      </c>
      <c r="E55" s="29">
        <v>7</v>
      </c>
      <c r="F55" s="6"/>
      <c r="G55" s="6"/>
      <c r="H55" s="4"/>
      <c r="I55" s="4"/>
      <c r="J55" s="4"/>
    </row>
    <row r="56" spans="1:10" s="7" customFormat="1" x14ac:dyDescent="0.25">
      <c r="A56" s="100"/>
      <c r="B56" s="128"/>
      <c r="C56" s="87"/>
      <c r="D56" s="169" t="s">
        <v>697</v>
      </c>
      <c r="E56" s="144">
        <v>1</v>
      </c>
      <c r="F56" s="6"/>
      <c r="G56" s="6"/>
      <c r="H56" s="4"/>
      <c r="I56" s="4"/>
      <c r="J56" s="4"/>
    </row>
    <row r="57" spans="1:10" s="7" customFormat="1" x14ac:dyDescent="0.25">
      <c r="A57" s="100"/>
      <c r="B57" s="128"/>
      <c r="C57" s="87"/>
      <c r="D57" s="169" t="s">
        <v>706</v>
      </c>
      <c r="E57" s="144">
        <v>5</v>
      </c>
      <c r="F57" s="6"/>
      <c r="G57" s="6"/>
      <c r="H57" s="4"/>
      <c r="I57" s="4"/>
      <c r="J57" s="4"/>
    </row>
    <row r="58" spans="1:10" s="4" customFormat="1" x14ac:dyDescent="0.25">
      <c r="A58" s="27"/>
      <c r="B58" s="15"/>
      <c r="C58" s="27">
        <v>1</v>
      </c>
      <c r="D58" s="27">
        <v>11</v>
      </c>
      <c r="E58" s="27">
        <f>SUM(E47:E57)</f>
        <v>45</v>
      </c>
    </row>
    <row r="59" spans="1:10" s="7" customFormat="1" x14ac:dyDescent="0.25">
      <c r="A59" s="100">
        <v>13</v>
      </c>
      <c r="B59" s="133">
        <v>41</v>
      </c>
      <c r="C59" s="651" t="s">
        <v>883</v>
      </c>
      <c r="D59" s="18" t="s">
        <v>709</v>
      </c>
      <c r="E59" s="29">
        <v>5</v>
      </c>
      <c r="F59" s="6"/>
      <c r="G59" s="6"/>
      <c r="H59" s="4"/>
      <c r="I59" s="4"/>
      <c r="J59" s="4"/>
    </row>
    <row r="60" spans="1:10" s="7" customFormat="1" x14ac:dyDescent="0.25">
      <c r="A60" s="100"/>
      <c r="B60" s="128"/>
      <c r="C60" s="626"/>
      <c r="D60" s="18" t="s">
        <v>769</v>
      </c>
      <c r="E60" s="29">
        <v>3</v>
      </c>
      <c r="F60" s="6"/>
      <c r="G60" s="6"/>
      <c r="H60" s="4"/>
      <c r="I60" s="4"/>
      <c r="J60" s="4"/>
    </row>
    <row r="61" spans="1:10" s="7" customFormat="1" ht="31.5" x14ac:dyDescent="0.25">
      <c r="A61" s="100"/>
      <c r="B61" s="128"/>
      <c r="C61" s="626"/>
      <c r="D61" s="18" t="s">
        <v>735</v>
      </c>
      <c r="E61" s="29">
        <v>23</v>
      </c>
      <c r="F61" s="6"/>
      <c r="G61" s="6"/>
      <c r="H61" s="4"/>
      <c r="I61" s="4"/>
      <c r="J61" s="4"/>
    </row>
    <row r="62" spans="1:10" s="7" customFormat="1" x14ac:dyDescent="0.25">
      <c r="A62" s="100"/>
      <c r="B62" s="128"/>
      <c r="C62" s="626"/>
      <c r="D62" s="18" t="s">
        <v>835</v>
      </c>
      <c r="E62" s="29">
        <v>1</v>
      </c>
      <c r="F62" s="6"/>
      <c r="G62" s="6"/>
      <c r="H62" s="4"/>
      <c r="I62" s="4"/>
      <c r="J62" s="4"/>
    </row>
    <row r="63" spans="1:10" s="7" customFormat="1" x14ac:dyDescent="0.25">
      <c r="A63" s="100"/>
      <c r="B63" s="128"/>
      <c r="C63" s="626"/>
      <c r="D63" s="18" t="s">
        <v>865</v>
      </c>
      <c r="E63" s="29">
        <v>8</v>
      </c>
      <c r="F63" s="6"/>
      <c r="G63" s="6"/>
      <c r="H63" s="4"/>
      <c r="I63" s="4"/>
      <c r="J63" s="4"/>
    </row>
    <row r="64" spans="1:10" s="7" customFormat="1" x14ac:dyDescent="0.25">
      <c r="A64" s="100"/>
      <c r="B64" s="128"/>
      <c r="C64" s="626"/>
      <c r="D64" s="18" t="s">
        <v>776</v>
      </c>
      <c r="E64" s="29">
        <v>5</v>
      </c>
      <c r="F64" s="6"/>
      <c r="G64" s="6"/>
      <c r="H64" s="4"/>
      <c r="I64" s="4"/>
      <c r="J64" s="4"/>
    </row>
    <row r="65" spans="1:10" s="7" customFormat="1" x14ac:dyDescent="0.25">
      <c r="A65" s="100"/>
      <c r="B65" s="128"/>
      <c r="C65" s="626"/>
      <c r="D65" s="18" t="s">
        <v>773</v>
      </c>
      <c r="E65" s="29">
        <v>6</v>
      </c>
      <c r="F65" s="6"/>
      <c r="G65" s="6"/>
      <c r="H65" s="4"/>
      <c r="I65" s="4"/>
      <c r="J65" s="4"/>
    </row>
    <row r="66" spans="1:10" s="7" customFormat="1" ht="17.25" customHeight="1" x14ac:dyDescent="0.25">
      <c r="A66" s="100"/>
      <c r="B66" s="128"/>
      <c r="C66" s="626"/>
      <c r="D66" s="18" t="s">
        <v>890</v>
      </c>
      <c r="E66" s="25">
        <v>2</v>
      </c>
      <c r="F66" s="6"/>
      <c r="G66" s="6"/>
      <c r="H66" s="4"/>
      <c r="I66" s="4"/>
      <c r="J66" s="4"/>
    </row>
    <row r="67" spans="1:10" s="7" customFormat="1" ht="15.75" customHeight="1" x14ac:dyDescent="0.25">
      <c r="A67" s="100"/>
      <c r="B67" s="128"/>
      <c r="C67" s="652"/>
      <c r="D67" s="18" t="s">
        <v>777</v>
      </c>
      <c r="E67" s="25">
        <v>1</v>
      </c>
      <c r="F67" s="6"/>
      <c r="G67" s="6"/>
      <c r="H67" s="4"/>
      <c r="I67" s="4"/>
      <c r="J67" s="4"/>
    </row>
    <row r="68" spans="1:10" s="4" customFormat="1" x14ac:dyDescent="0.25">
      <c r="A68" s="27"/>
      <c r="B68" s="15"/>
      <c r="C68" s="27">
        <v>1</v>
      </c>
      <c r="D68" s="27">
        <v>9</v>
      </c>
      <c r="E68" s="27">
        <f>SUM(E59:E67)</f>
        <v>54</v>
      </c>
    </row>
    <row r="69" spans="1:10" s="7" customFormat="1" x14ac:dyDescent="0.25">
      <c r="A69" s="506">
        <v>14</v>
      </c>
      <c r="B69" s="133">
        <v>29</v>
      </c>
      <c r="C69" s="651" t="s">
        <v>827</v>
      </c>
      <c r="D69" s="18" t="s">
        <v>891</v>
      </c>
      <c r="E69" s="43">
        <v>3</v>
      </c>
      <c r="F69" s="4"/>
      <c r="G69" s="4"/>
      <c r="H69" s="4"/>
      <c r="I69" s="4"/>
      <c r="J69" s="4"/>
    </row>
    <row r="70" spans="1:10" s="7" customFormat="1" x14ac:dyDescent="0.25">
      <c r="A70" s="507"/>
      <c r="B70" s="134"/>
      <c r="C70" s="626"/>
      <c r="D70" s="18" t="s">
        <v>884</v>
      </c>
      <c r="E70" s="43">
        <v>7</v>
      </c>
      <c r="F70" s="4"/>
      <c r="G70" s="4"/>
      <c r="H70" s="4"/>
      <c r="I70" s="4"/>
      <c r="J70" s="4"/>
    </row>
    <row r="71" spans="1:10" s="7" customFormat="1" x14ac:dyDescent="0.25">
      <c r="A71" s="507"/>
      <c r="B71" s="128"/>
      <c r="C71" s="626"/>
      <c r="D71" s="18" t="s">
        <v>870</v>
      </c>
      <c r="E71" s="43">
        <v>2</v>
      </c>
      <c r="F71" s="4"/>
      <c r="G71" s="4"/>
      <c r="H71" s="4"/>
      <c r="I71" s="4"/>
      <c r="J71" s="4"/>
    </row>
    <row r="72" spans="1:10" s="7" customFormat="1" x14ac:dyDescent="0.25">
      <c r="A72" s="507"/>
      <c r="B72" s="128"/>
      <c r="C72" s="626"/>
      <c r="D72" s="18" t="s">
        <v>885</v>
      </c>
      <c r="E72" s="391">
        <v>1</v>
      </c>
      <c r="F72" s="4"/>
      <c r="G72" s="4"/>
      <c r="H72" s="4"/>
      <c r="I72" s="4"/>
      <c r="J72" s="4"/>
    </row>
    <row r="73" spans="1:10" s="7" customFormat="1" x14ac:dyDescent="0.25">
      <c r="A73" s="507"/>
      <c r="B73" s="128"/>
      <c r="C73" s="626"/>
      <c r="D73" s="18" t="s">
        <v>854</v>
      </c>
      <c r="E73" s="391">
        <v>3</v>
      </c>
      <c r="F73" s="4"/>
      <c r="G73" s="4"/>
      <c r="H73" s="4"/>
      <c r="I73" s="4"/>
      <c r="J73" s="4"/>
    </row>
    <row r="74" spans="1:10" s="7" customFormat="1" x14ac:dyDescent="0.25">
      <c r="A74" s="507"/>
      <c r="B74" s="128"/>
      <c r="C74" s="626"/>
      <c r="D74" s="18" t="s">
        <v>892</v>
      </c>
      <c r="E74" s="39">
        <v>10</v>
      </c>
      <c r="F74" s="4"/>
      <c r="G74" s="4"/>
      <c r="H74" s="4"/>
      <c r="I74" s="4"/>
      <c r="J74" s="4"/>
    </row>
    <row r="75" spans="1:10" s="7" customFormat="1" x14ac:dyDescent="0.25">
      <c r="A75" s="507"/>
      <c r="B75" s="128"/>
      <c r="C75" s="626"/>
      <c r="D75" s="18" t="s">
        <v>782</v>
      </c>
      <c r="E75" s="43">
        <v>3</v>
      </c>
      <c r="F75" s="4"/>
      <c r="G75" s="4"/>
      <c r="H75" s="4"/>
      <c r="I75" s="4"/>
      <c r="J75" s="4"/>
    </row>
    <row r="76" spans="1:10" s="7" customFormat="1" x14ac:dyDescent="0.25">
      <c r="A76" s="507"/>
      <c r="B76" s="128"/>
      <c r="C76" s="626"/>
      <c r="D76" s="18" t="s">
        <v>853</v>
      </c>
      <c r="E76" s="39">
        <v>2</v>
      </c>
      <c r="F76" s="4"/>
      <c r="G76" s="4"/>
      <c r="H76" s="4"/>
      <c r="I76" s="4"/>
      <c r="J76" s="4"/>
    </row>
    <row r="77" spans="1:10" s="7" customFormat="1" x14ac:dyDescent="0.25">
      <c r="A77" s="507"/>
      <c r="B77" s="128"/>
      <c r="C77" s="652"/>
      <c r="D77" s="18" t="s">
        <v>780</v>
      </c>
      <c r="E77" s="43">
        <v>4</v>
      </c>
      <c r="F77" s="4"/>
      <c r="G77" s="4"/>
      <c r="H77" s="4"/>
      <c r="I77" s="4"/>
      <c r="J77" s="4"/>
    </row>
    <row r="78" spans="1:10" s="4" customFormat="1" x14ac:dyDescent="0.25">
      <c r="A78" s="27"/>
      <c r="B78" s="15"/>
      <c r="C78" s="27">
        <v>1</v>
      </c>
      <c r="D78" s="27">
        <v>7</v>
      </c>
      <c r="E78" s="27">
        <f>SUM(E69:E77)</f>
        <v>35</v>
      </c>
    </row>
    <row r="79" spans="1:10" s="7" customFormat="1" x14ac:dyDescent="0.25">
      <c r="A79" s="506">
        <v>15</v>
      </c>
      <c r="B79" s="133">
        <v>35</v>
      </c>
      <c r="C79" s="131" t="s">
        <v>628</v>
      </c>
      <c r="D79" s="18" t="s">
        <v>701</v>
      </c>
      <c r="E79" s="29">
        <v>3</v>
      </c>
      <c r="F79" s="4"/>
      <c r="G79" s="4"/>
      <c r="H79" s="4"/>
      <c r="I79" s="4"/>
      <c r="J79" s="4"/>
    </row>
    <row r="80" spans="1:10" s="7" customFormat="1" x14ac:dyDescent="0.25">
      <c r="A80" s="507"/>
      <c r="B80" s="128"/>
      <c r="C80" s="129"/>
      <c r="D80" s="18" t="s">
        <v>744</v>
      </c>
      <c r="E80" s="29">
        <v>2</v>
      </c>
      <c r="F80" s="4"/>
      <c r="G80" s="4"/>
      <c r="H80" s="4"/>
      <c r="I80" s="4"/>
      <c r="J80" s="4"/>
    </row>
    <row r="81" spans="1:10" s="7" customFormat="1" x14ac:dyDescent="0.25">
      <c r="A81" s="507"/>
      <c r="B81" s="128"/>
      <c r="C81" s="129"/>
      <c r="D81" s="18" t="s">
        <v>886</v>
      </c>
      <c r="E81" s="25">
        <v>3</v>
      </c>
      <c r="F81" s="4"/>
      <c r="G81" s="4"/>
      <c r="H81" s="4"/>
      <c r="I81" s="4"/>
      <c r="J81" s="4"/>
    </row>
    <row r="82" spans="1:10" s="7" customFormat="1" ht="15.75" customHeight="1" x14ac:dyDescent="0.25">
      <c r="A82" s="507"/>
      <c r="B82" s="128"/>
      <c r="C82" s="129"/>
      <c r="D82" s="4" t="s">
        <v>887</v>
      </c>
      <c r="E82" s="29">
        <v>5</v>
      </c>
      <c r="F82" s="4"/>
      <c r="G82" s="4"/>
      <c r="H82" s="4"/>
      <c r="I82" s="4"/>
      <c r="J82" s="4"/>
    </row>
    <row r="83" spans="1:10" s="7" customFormat="1" x14ac:dyDescent="0.25">
      <c r="A83" s="507"/>
      <c r="B83" s="128"/>
      <c r="C83" s="129"/>
      <c r="D83" s="18" t="s">
        <v>888</v>
      </c>
      <c r="E83" s="29">
        <v>3</v>
      </c>
      <c r="F83" s="4"/>
      <c r="G83" s="4"/>
      <c r="H83" s="4"/>
      <c r="I83" s="4"/>
      <c r="J83" s="4"/>
    </row>
    <row r="84" spans="1:10" s="7" customFormat="1" x14ac:dyDescent="0.25">
      <c r="A84" s="507"/>
      <c r="B84" s="128"/>
      <c r="C84" s="129"/>
      <c r="D84" s="18" t="s">
        <v>798</v>
      </c>
      <c r="E84" s="29">
        <v>2</v>
      </c>
      <c r="F84" s="4"/>
      <c r="G84" s="4"/>
      <c r="H84" s="4"/>
      <c r="I84" s="4"/>
      <c r="J84" s="4"/>
    </row>
    <row r="85" spans="1:10" s="7" customFormat="1" x14ac:dyDescent="0.25">
      <c r="A85" s="507"/>
      <c r="B85" s="128"/>
      <c r="C85" s="129"/>
      <c r="D85" s="18" t="s">
        <v>889</v>
      </c>
      <c r="E85" s="29">
        <v>2</v>
      </c>
      <c r="F85" s="4"/>
      <c r="G85" s="4"/>
      <c r="H85" s="4"/>
      <c r="I85" s="4"/>
      <c r="J85" s="4"/>
    </row>
    <row r="86" spans="1:10" s="7" customFormat="1" x14ac:dyDescent="0.25">
      <c r="A86" s="507"/>
      <c r="B86" s="128"/>
      <c r="C86" s="129"/>
      <c r="D86" s="18" t="s">
        <v>893</v>
      </c>
      <c r="E86" s="29">
        <v>6</v>
      </c>
      <c r="F86" s="4"/>
      <c r="G86" s="4"/>
      <c r="H86" s="4"/>
      <c r="I86" s="4"/>
      <c r="J86" s="4"/>
    </row>
    <row r="87" spans="1:10" s="4" customFormat="1" x14ac:dyDescent="0.25">
      <c r="A87" s="27"/>
      <c r="B87" s="15"/>
      <c r="C87" s="27">
        <v>1</v>
      </c>
      <c r="D87" s="27">
        <v>8</v>
      </c>
      <c r="E87" s="27">
        <f>SUM(E79:E86)</f>
        <v>26</v>
      </c>
    </row>
    <row r="88" spans="1:10" s="4" customFormat="1" x14ac:dyDescent="0.25">
      <c r="A88" s="665" t="s">
        <v>121</v>
      </c>
      <c r="B88" s="666"/>
      <c r="C88" s="31">
        <f>C58+C68+C78+C87</f>
        <v>4</v>
      </c>
      <c r="D88" s="31">
        <f>D58+D68+D78+D87</f>
        <v>35</v>
      </c>
      <c r="E88" s="31">
        <f>E58+E68+E78+E87</f>
        <v>160</v>
      </c>
      <c r="F88" s="4">
        <f>E88-G88</f>
        <v>0</v>
      </c>
      <c r="G88" s="4">
        <v>160</v>
      </c>
    </row>
    <row r="89" spans="1:10" s="49" customFormat="1" ht="15.75" customHeight="1" x14ac:dyDescent="0.25">
      <c r="A89" s="687" t="s">
        <v>122</v>
      </c>
      <c r="B89" s="687"/>
      <c r="C89" s="86">
        <f>C6+C11+C14+C17+C21+C24+C27+C32+C37+C41+C45+C58+C68+C78+C87</f>
        <v>15</v>
      </c>
      <c r="D89" s="86">
        <f>D6+D11+D14+D17+D21+D24+D27+D32+D37+D41+D45+D58+D68+D78+D87</f>
        <v>60</v>
      </c>
      <c r="E89" s="86">
        <f>E6+E11+E14+E17+E21+E24+E27+E32+E37+E41+E45+E58+E68+E78+E87</f>
        <v>216</v>
      </c>
      <c r="F89" s="173">
        <f>E89-G89</f>
        <v>0</v>
      </c>
      <c r="G89" s="173">
        <v>216</v>
      </c>
    </row>
    <row r="90" spans="1:10" s="171" customFormat="1" ht="18.75" customHeight="1" x14ac:dyDescent="0.25">
      <c r="A90" s="619" t="s">
        <v>333</v>
      </c>
      <c r="B90" s="620"/>
      <c r="C90" s="620"/>
      <c r="D90" s="620"/>
      <c r="E90" s="621"/>
    </row>
    <row r="91" spans="1:10" s="171" customFormat="1" x14ac:dyDescent="0.25">
      <c r="A91" s="130">
        <v>1</v>
      </c>
      <c r="B91" s="433" t="s">
        <v>283</v>
      </c>
      <c r="C91" s="144" t="s">
        <v>305</v>
      </c>
      <c r="D91" s="164" t="s">
        <v>2</v>
      </c>
      <c r="E91" s="341">
        <v>3</v>
      </c>
    </row>
    <row r="92" spans="1:10" s="4" customFormat="1" x14ac:dyDescent="0.25">
      <c r="A92" s="27"/>
      <c r="B92" s="15"/>
      <c r="C92" s="27">
        <v>1</v>
      </c>
      <c r="D92" s="27">
        <v>1</v>
      </c>
      <c r="E92" s="84">
        <v>3</v>
      </c>
    </row>
    <row r="93" spans="1:10" s="4" customFormat="1" x14ac:dyDescent="0.25">
      <c r="A93" s="491" t="s">
        <v>3</v>
      </c>
      <c r="B93" s="492"/>
      <c r="C93" s="492"/>
      <c r="D93" s="492"/>
      <c r="E93" s="493"/>
    </row>
    <row r="94" spans="1:10" s="4" customFormat="1" ht="16.5" customHeight="1" x14ac:dyDescent="0.25">
      <c r="A94" s="138">
        <v>2</v>
      </c>
      <c r="B94" s="101">
        <v>2</v>
      </c>
      <c r="C94" s="144" t="s">
        <v>406</v>
      </c>
      <c r="D94" s="148" t="s">
        <v>170</v>
      </c>
      <c r="E94" s="35">
        <v>1</v>
      </c>
      <c r="F94" s="22"/>
      <c r="G94" s="22"/>
      <c r="H94" s="22"/>
    </row>
    <row r="95" spans="1:10" s="4" customFormat="1" ht="16.5" customHeight="1" x14ac:dyDescent="0.25">
      <c r="A95" s="138"/>
      <c r="B95" s="101"/>
      <c r="C95" s="144"/>
      <c r="D95" s="148" t="s">
        <v>170</v>
      </c>
      <c r="E95" s="35">
        <v>1</v>
      </c>
      <c r="F95" s="22"/>
      <c r="G95" s="22"/>
      <c r="H95" s="22"/>
    </row>
    <row r="96" spans="1:10" s="4" customFormat="1" x14ac:dyDescent="0.25">
      <c r="A96" s="27"/>
      <c r="B96" s="15"/>
      <c r="C96" s="27">
        <v>1</v>
      </c>
      <c r="D96" s="27">
        <v>2</v>
      </c>
      <c r="E96" s="84">
        <v>2</v>
      </c>
      <c r="F96" s="6"/>
      <c r="G96" s="6"/>
      <c r="H96" s="6"/>
    </row>
    <row r="97" spans="1:256" s="4" customFormat="1" x14ac:dyDescent="0.25">
      <c r="A97" s="491" t="s">
        <v>285</v>
      </c>
      <c r="B97" s="492"/>
      <c r="C97" s="492"/>
      <c r="D97" s="492"/>
      <c r="E97" s="493"/>
    </row>
    <row r="98" spans="1:256" s="9" customFormat="1" ht="22.5" customHeight="1" x14ac:dyDescent="0.25">
      <c r="A98" s="128">
        <v>3</v>
      </c>
      <c r="B98" s="114">
        <v>7</v>
      </c>
      <c r="C98" s="128" t="s">
        <v>92</v>
      </c>
      <c r="D98" s="12" t="s">
        <v>149</v>
      </c>
      <c r="E98" s="277">
        <v>2</v>
      </c>
    </row>
    <row r="99" spans="1:256" s="4" customFormat="1" x14ac:dyDescent="0.25">
      <c r="A99" s="27"/>
      <c r="B99" s="15"/>
      <c r="C99" s="27">
        <v>1</v>
      </c>
      <c r="D99" s="27">
        <v>1</v>
      </c>
      <c r="E99" s="84">
        <f>SUM(E98:E98)</f>
        <v>2</v>
      </c>
    </row>
    <row r="100" spans="1:256" s="9" customFormat="1" x14ac:dyDescent="0.25">
      <c r="A100" s="530" t="s">
        <v>428</v>
      </c>
      <c r="B100" s="531"/>
      <c r="C100" s="531"/>
      <c r="D100" s="531"/>
      <c r="E100" s="532"/>
    </row>
    <row r="101" spans="1:256" s="9" customFormat="1" x14ac:dyDescent="0.25">
      <c r="A101" s="130">
        <v>4</v>
      </c>
      <c r="B101" s="133">
        <v>8</v>
      </c>
      <c r="C101" s="130" t="s">
        <v>11</v>
      </c>
      <c r="D101" s="12" t="s">
        <v>131</v>
      </c>
      <c r="E101" s="26">
        <v>10</v>
      </c>
    </row>
    <row r="102" spans="1:256" s="90" customFormat="1" x14ac:dyDescent="0.25">
      <c r="A102" s="27"/>
      <c r="B102" s="15"/>
      <c r="C102" s="27">
        <v>1</v>
      </c>
      <c r="D102" s="27">
        <v>1</v>
      </c>
      <c r="E102" s="84">
        <f>SUM(E101:E101)</f>
        <v>10</v>
      </c>
      <c r="F102" s="89"/>
      <c r="G102" s="89"/>
      <c r="H102" s="89"/>
    </row>
    <row r="103" spans="1:256" s="201" customFormat="1" x14ac:dyDescent="0.25">
      <c r="A103" s="708" t="s">
        <v>389</v>
      </c>
      <c r="B103" s="709"/>
      <c r="C103" s="709"/>
      <c r="D103" s="709"/>
      <c r="E103" s="710"/>
    </row>
    <row r="104" spans="1:256" s="201" customFormat="1" x14ac:dyDescent="0.25">
      <c r="A104" s="730">
        <v>5</v>
      </c>
      <c r="B104" s="524">
        <v>10</v>
      </c>
      <c r="C104" s="733" t="s">
        <v>430</v>
      </c>
      <c r="D104" s="260" t="s">
        <v>22</v>
      </c>
      <c r="E104" s="335">
        <v>1</v>
      </c>
    </row>
    <row r="105" spans="1:256" s="201" customFormat="1" x14ac:dyDescent="0.25">
      <c r="A105" s="731"/>
      <c r="B105" s="525"/>
      <c r="C105" s="734"/>
      <c r="D105" s="260" t="s">
        <v>25</v>
      </c>
      <c r="E105" s="335">
        <v>2</v>
      </c>
    </row>
    <row r="106" spans="1:256" s="201" customFormat="1" x14ac:dyDescent="0.25">
      <c r="A106" s="731"/>
      <c r="B106" s="525"/>
      <c r="C106" s="734"/>
      <c r="D106" s="260" t="s">
        <v>430</v>
      </c>
      <c r="E106" s="335">
        <v>1</v>
      </c>
    </row>
    <row r="107" spans="1:256" s="201" customFormat="1" ht="47.25" x14ac:dyDescent="0.25">
      <c r="A107" s="731"/>
      <c r="B107" s="525"/>
      <c r="C107" s="735"/>
      <c r="D107" s="263" t="s">
        <v>431</v>
      </c>
      <c r="E107" s="335">
        <v>6</v>
      </c>
    </row>
    <row r="108" spans="1:256" s="201" customFormat="1" x14ac:dyDescent="0.25">
      <c r="A108" s="731"/>
      <c r="B108" s="525"/>
      <c r="C108" s="735"/>
      <c r="D108" s="260" t="s">
        <v>432</v>
      </c>
      <c r="E108" s="335">
        <v>1</v>
      </c>
    </row>
    <row r="109" spans="1:256" s="201" customFormat="1" x14ac:dyDescent="0.25">
      <c r="A109" s="732"/>
      <c r="B109" s="526"/>
      <c r="C109" s="735"/>
      <c r="D109" s="260" t="s">
        <v>433</v>
      </c>
      <c r="E109" s="335">
        <v>1</v>
      </c>
    </row>
    <row r="110" spans="1:256" s="201" customFormat="1" x14ac:dyDescent="0.25">
      <c r="A110" s="261"/>
      <c r="B110" s="262"/>
      <c r="C110" s="261">
        <v>1</v>
      </c>
      <c r="D110" s="261">
        <v>6</v>
      </c>
      <c r="E110" s="336">
        <f>SUM(E104:E109)</f>
        <v>12</v>
      </c>
    </row>
    <row r="111" spans="1:256" customFormat="1" x14ac:dyDescent="0.25">
      <c r="A111" s="575" t="s">
        <v>29</v>
      </c>
      <c r="B111" s="575"/>
      <c r="C111" s="575"/>
      <c r="D111" s="575"/>
      <c r="E111" s="575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</row>
    <row r="112" spans="1:256" s="4" customFormat="1" ht="18" customHeight="1" x14ac:dyDescent="0.25">
      <c r="A112" s="520">
        <v>6</v>
      </c>
      <c r="B112" s="515">
        <v>12</v>
      </c>
      <c r="C112" s="520" t="s">
        <v>187</v>
      </c>
      <c r="D112" s="38" t="s">
        <v>187</v>
      </c>
      <c r="E112" s="279">
        <v>4</v>
      </c>
    </row>
    <row r="113" spans="1:8" s="4" customFormat="1" x14ac:dyDescent="0.25">
      <c r="A113" s="521"/>
      <c r="B113" s="516"/>
      <c r="C113" s="521"/>
      <c r="D113" s="38" t="s">
        <v>188</v>
      </c>
      <c r="E113" s="279">
        <v>3</v>
      </c>
    </row>
    <row r="114" spans="1:8" s="4" customFormat="1" x14ac:dyDescent="0.25">
      <c r="A114" s="50"/>
      <c r="B114" s="15"/>
      <c r="C114" s="27">
        <v>1</v>
      </c>
      <c r="D114" s="27">
        <v>2</v>
      </c>
      <c r="E114" s="84">
        <v>7</v>
      </c>
      <c r="F114" s="6"/>
      <c r="G114" s="6"/>
      <c r="H114" s="6"/>
    </row>
    <row r="115" spans="1:8" s="4" customFormat="1" x14ac:dyDescent="0.25">
      <c r="A115" s="491" t="s">
        <v>435</v>
      </c>
      <c r="B115" s="492"/>
      <c r="C115" s="492"/>
      <c r="D115" s="492"/>
      <c r="E115" s="493"/>
    </row>
    <row r="116" spans="1:8" s="9" customFormat="1" ht="17.25" customHeight="1" x14ac:dyDescent="0.25">
      <c r="A116" s="502">
        <v>7</v>
      </c>
      <c r="B116" s="127">
        <v>15</v>
      </c>
      <c r="C116" s="494" t="s">
        <v>211</v>
      </c>
      <c r="D116" s="12" t="s">
        <v>113</v>
      </c>
      <c r="E116" s="24">
        <v>14</v>
      </c>
    </row>
    <row r="117" spans="1:8" s="9" customFormat="1" x14ac:dyDescent="0.25">
      <c r="A117" s="502"/>
      <c r="B117" s="127"/>
      <c r="C117" s="495"/>
      <c r="D117" s="12" t="s">
        <v>289</v>
      </c>
      <c r="E117" s="24">
        <v>9</v>
      </c>
    </row>
    <row r="118" spans="1:8" s="9" customFormat="1" ht="31.5" x14ac:dyDescent="0.25">
      <c r="A118" s="502"/>
      <c r="B118" s="127"/>
      <c r="C118" s="495"/>
      <c r="D118" s="12" t="s">
        <v>361</v>
      </c>
      <c r="E118" s="24">
        <v>1</v>
      </c>
    </row>
    <row r="119" spans="1:8" s="9" customFormat="1" x14ac:dyDescent="0.25">
      <c r="A119" s="502"/>
      <c r="B119" s="127"/>
      <c r="C119" s="495"/>
      <c r="D119" s="12" t="s">
        <v>291</v>
      </c>
      <c r="E119" s="24">
        <v>3</v>
      </c>
    </row>
    <row r="120" spans="1:8" s="9" customFormat="1" ht="31.5" x14ac:dyDescent="0.25">
      <c r="A120" s="502"/>
      <c r="B120" s="127"/>
      <c r="C120" s="495"/>
      <c r="D120" s="12" t="s">
        <v>255</v>
      </c>
      <c r="E120" s="24">
        <v>6</v>
      </c>
    </row>
    <row r="121" spans="1:8" s="9" customFormat="1" x14ac:dyDescent="0.25">
      <c r="A121" s="502"/>
      <c r="B121" s="127"/>
      <c r="C121" s="495"/>
      <c r="D121" s="148" t="s">
        <v>85</v>
      </c>
      <c r="E121" s="24">
        <v>1</v>
      </c>
    </row>
    <row r="122" spans="1:8" s="9" customFormat="1" x14ac:dyDescent="0.25">
      <c r="A122" s="502"/>
      <c r="B122" s="127"/>
      <c r="C122" s="495"/>
      <c r="D122" s="148" t="s">
        <v>73</v>
      </c>
      <c r="E122" s="24">
        <v>2</v>
      </c>
    </row>
    <row r="123" spans="1:8" s="9" customFormat="1" ht="31.5" x14ac:dyDescent="0.25">
      <c r="A123" s="502"/>
      <c r="B123" s="127"/>
      <c r="C123" s="495"/>
      <c r="D123" s="148" t="s">
        <v>292</v>
      </c>
      <c r="E123" s="24">
        <v>2</v>
      </c>
    </row>
    <row r="124" spans="1:8" s="4" customFormat="1" x14ac:dyDescent="0.25">
      <c r="A124" s="62"/>
      <c r="B124" s="63"/>
      <c r="C124" s="62">
        <v>1</v>
      </c>
      <c r="D124" s="62">
        <v>8</v>
      </c>
      <c r="E124" s="62">
        <f>SUM(E116:E123)</f>
        <v>38</v>
      </c>
    </row>
    <row r="125" spans="1:8" s="4" customFormat="1" ht="18" customHeight="1" x14ac:dyDescent="0.25">
      <c r="A125" s="491" t="s">
        <v>38</v>
      </c>
      <c r="B125" s="492"/>
      <c r="C125" s="492"/>
      <c r="D125" s="492"/>
      <c r="E125" s="493"/>
    </row>
    <row r="126" spans="1:8" s="4" customFormat="1" ht="18" customHeight="1" x14ac:dyDescent="0.25">
      <c r="A126" s="494">
        <v>8</v>
      </c>
      <c r="B126" s="518">
        <v>18</v>
      </c>
      <c r="C126" s="494" t="s">
        <v>129</v>
      </c>
      <c r="D126" s="11" t="s">
        <v>178</v>
      </c>
      <c r="E126" s="32">
        <v>2</v>
      </c>
    </row>
    <row r="127" spans="1:8" s="4" customFormat="1" x14ac:dyDescent="0.25">
      <c r="A127" s="495"/>
      <c r="B127" s="514"/>
      <c r="C127" s="495"/>
      <c r="D127" s="11" t="s">
        <v>396</v>
      </c>
      <c r="E127" s="32">
        <v>2</v>
      </c>
    </row>
    <row r="128" spans="1:8" s="4" customFormat="1" x14ac:dyDescent="0.25">
      <c r="A128" s="495"/>
      <c r="B128" s="514"/>
      <c r="C128" s="495"/>
      <c r="D128" s="165" t="s">
        <v>368</v>
      </c>
      <c r="E128" s="166">
        <v>1</v>
      </c>
    </row>
    <row r="129" spans="1:5" s="4" customFormat="1" x14ac:dyDescent="0.25">
      <c r="A129" s="495"/>
      <c r="B129" s="514"/>
      <c r="C129" s="495"/>
      <c r="D129" s="165" t="s">
        <v>410</v>
      </c>
      <c r="E129" s="166">
        <v>1</v>
      </c>
    </row>
    <row r="130" spans="1:5" s="4" customFormat="1" x14ac:dyDescent="0.25">
      <c r="A130" s="62"/>
      <c r="B130" s="63"/>
      <c r="C130" s="62">
        <v>1</v>
      </c>
      <c r="D130" s="62">
        <v>4</v>
      </c>
      <c r="E130" s="62">
        <f>SUM(E126:E129)</f>
        <v>6</v>
      </c>
    </row>
    <row r="131" spans="1:5" s="9" customFormat="1" x14ac:dyDescent="0.25">
      <c r="A131" s="491" t="s">
        <v>47</v>
      </c>
      <c r="B131" s="492"/>
      <c r="C131" s="492"/>
      <c r="D131" s="492"/>
      <c r="E131" s="493"/>
    </row>
    <row r="132" spans="1:5" s="4" customFormat="1" x14ac:dyDescent="0.25">
      <c r="A132" s="130">
        <v>9</v>
      </c>
      <c r="B132" s="133">
        <v>22</v>
      </c>
      <c r="C132" s="506" t="s">
        <v>302</v>
      </c>
      <c r="D132" s="137" t="s">
        <v>137</v>
      </c>
      <c r="E132" s="43">
        <v>5</v>
      </c>
    </row>
    <row r="133" spans="1:5" s="4" customFormat="1" x14ac:dyDescent="0.25">
      <c r="A133" s="128"/>
      <c r="B133" s="134"/>
      <c r="C133" s="507"/>
      <c r="D133" s="137" t="s">
        <v>179</v>
      </c>
      <c r="E133" s="43">
        <v>20</v>
      </c>
    </row>
    <row r="134" spans="1:5" s="4" customFormat="1" x14ac:dyDescent="0.25">
      <c r="A134" s="128"/>
      <c r="B134" s="134"/>
      <c r="C134" s="507"/>
      <c r="D134" s="137" t="s">
        <v>136</v>
      </c>
      <c r="E134" s="43">
        <v>1</v>
      </c>
    </row>
    <row r="135" spans="1:5" s="4" customFormat="1" x14ac:dyDescent="0.25">
      <c r="A135" s="128"/>
      <c r="B135" s="134"/>
      <c r="C135" s="507"/>
      <c r="D135" s="137" t="s">
        <v>135</v>
      </c>
      <c r="E135" s="43">
        <v>3</v>
      </c>
    </row>
    <row r="136" spans="1:5" s="4" customFormat="1" x14ac:dyDescent="0.25">
      <c r="A136" s="128"/>
      <c r="B136" s="134"/>
      <c r="C136" s="507"/>
      <c r="D136" s="137" t="s">
        <v>181</v>
      </c>
      <c r="E136" s="43">
        <v>2</v>
      </c>
    </row>
    <row r="137" spans="1:5" s="4" customFormat="1" x14ac:dyDescent="0.25">
      <c r="A137" s="434"/>
      <c r="B137" s="434"/>
      <c r="C137" s="507"/>
      <c r="D137" s="148" t="s">
        <v>153</v>
      </c>
      <c r="E137" s="43">
        <v>1</v>
      </c>
    </row>
    <row r="138" spans="1:5" s="4" customFormat="1" x14ac:dyDescent="0.25">
      <c r="A138" s="434"/>
      <c r="B138" s="434"/>
      <c r="C138" s="507"/>
      <c r="D138" s="148" t="s">
        <v>162</v>
      </c>
      <c r="E138" s="43">
        <v>2</v>
      </c>
    </row>
    <row r="139" spans="1:5" s="4" customFormat="1" x14ac:dyDescent="0.25">
      <c r="A139" s="434"/>
      <c r="B139" s="434"/>
      <c r="C139" s="507"/>
      <c r="D139" s="148" t="s">
        <v>163</v>
      </c>
      <c r="E139" s="43">
        <v>1</v>
      </c>
    </row>
    <row r="140" spans="1:5" s="4" customFormat="1" x14ac:dyDescent="0.25">
      <c r="A140" s="434"/>
      <c r="B140" s="434"/>
      <c r="C140" s="533"/>
      <c r="D140" s="33" t="s">
        <v>148</v>
      </c>
      <c r="E140" s="43">
        <v>1</v>
      </c>
    </row>
    <row r="141" spans="1:5" s="4" customFormat="1" x14ac:dyDescent="0.25">
      <c r="A141" s="27"/>
      <c r="B141" s="15"/>
      <c r="C141" s="27">
        <v>1</v>
      </c>
      <c r="D141" s="27">
        <v>9</v>
      </c>
      <c r="E141" s="27">
        <f>SUM(E132:E140)</f>
        <v>36</v>
      </c>
    </row>
    <row r="142" spans="1:5" s="4" customFormat="1" x14ac:dyDescent="0.25">
      <c r="A142" s="491" t="s">
        <v>48</v>
      </c>
      <c r="B142" s="492"/>
      <c r="C142" s="492"/>
      <c r="D142" s="492"/>
      <c r="E142" s="493"/>
    </row>
    <row r="143" spans="1:5" s="171" customFormat="1" ht="15.75" customHeight="1" x14ac:dyDescent="0.25">
      <c r="A143" s="130">
        <v>10</v>
      </c>
      <c r="B143" s="133">
        <v>23</v>
      </c>
      <c r="C143" s="144" t="s">
        <v>439</v>
      </c>
      <c r="D143" s="144" t="s">
        <v>439</v>
      </c>
      <c r="E143" s="341">
        <v>2</v>
      </c>
    </row>
    <row r="144" spans="1:5" s="4" customFormat="1" x14ac:dyDescent="0.25">
      <c r="A144" s="27"/>
      <c r="B144" s="15"/>
      <c r="C144" s="27">
        <v>1</v>
      </c>
      <c r="D144" s="27">
        <v>1</v>
      </c>
      <c r="E144" s="84">
        <v>2</v>
      </c>
    </row>
    <row r="145" spans="1:10" s="4" customFormat="1" x14ac:dyDescent="0.25">
      <c r="A145" s="491" t="s">
        <v>287</v>
      </c>
      <c r="B145" s="492"/>
      <c r="C145" s="492"/>
      <c r="D145" s="492"/>
      <c r="E145" s="493"/>
    </row>
    <row r="146" spans="1:10" s="171" customFormat="1" ht="32.25" customHeight="1" x14ac:dyDescent="0.25">
      <c r="A146" s="506">
        <v>11</v>
      </c>
      <c r="B146" s="597">
        <v>24</v>
      </c>
      <c r="C146" s="506" t="s">
        <v>286</v>
      </c>
      <c r="D146" s="737" t="s">
        <v>227</v>
      </c>
      <c r="E146" s="738">
        <v>7</v>
      </c>
    </row>
    <row r="147" spans="1:10" s="171" customFormat="1" ht="32.25" customHeight="1" x14ac:dyDescent="0.25">
      <c r="A147" s="533"/>
      <c r="B147" s="622"/>
      <c r="C147" s="533"/>
      <c r="D147" s="589"/>
      <c r="E147" s="739"/>
    </row>
    <row r="148" spans="1:10" s="171" customFormat="1" x14ac:dyDescent="0.25">
      <c r="A148" s="27"/>
      <c r="B148" s="15"/>
      <c r="C148" s="27">
        <v>1</v>
      </c>
      <c r="D148" s="27">
        <v>1</v>
      </c>
      <c r="E148" s="84">
        <v>7</v>
      </c>
    </row>
    <row r="149" spans="1:10" s="4" customFormat="1" x14ac:dyDescent="0.25">
      <c r="A149" s="491" t="s">
        <v>245</v>
      </c>
      <c r="B149" s="492"/>
      <c r="C149" s="492"/>
      <c r="D149" s="492"/>
      <c r="E149" s="493"/>
    </row>
    <row r="150" spans="1:10" s="4" customFormat="1" ht="16.5" customHeight="1" x14ac:dyDescent="0.25">
      <c r="A150" s="494">
        <v>12</v>
      </c>
      <c r="B150" s="518">
        <v>29</v>
      </c>
      <c r="C150" s="520" t="s">
        <v>447</v>
      </c>
      <c r="D150" s="47" t="s">
        <v>379</v>
      </c>
      <c r="E150" s="298">
        <v>5</v>
      </c>
      <c r="F150" s="268"/>
      <c r="G150" s="268"/>
      <c r="H150" s="268"/>
    </row>
    <row r="151" spans="1:10" s="4" customFormat="1" ht="16.5" customHeight="1" x14ac:dyDescent="0.25">
      <c r="A151" s="495"/>
      <c r="B151" s="514"/>
      <c r="C151" s="521"/>
      <c r="D151" s="4" t="s">
        <v>380</v>
      </c>
      <c r="E151" s="298">
        <v>3</v>
      </c>
      <c r="F151" s="268"/>
      <c r="G151" s="268"/>
      <c r="H151" s="268"/>
    </row>
    <row r="152" spans="1:10" s="4" customFormat="1" ht="16.5" customHeight="1" x14ac:dyDescent="0.25">
      <c r="A152" s="495"/>
      <c r="B152" s="514"/>
      <c r="C152" s="521"/>
      <c r="D152" s="47" t="s">
        <v>447</v>
      </c>
      <c r="E152" s="298">
        <v>2</v>
      </c>
      <c r="F152" s="268"/>
      <c r="G152" s="268"/>
      <c r="H152" s="268"/>
    </row>
    <row r="153" spans="1:10" s="4" customFormat="1" ht="16.5" customHeight="1" x14ac:dyDescent="0.25">
      <c r="A153" s="496"/>
      <c r="B153" s="519"/>
      <c r="C153" s="554"/>
      <c r="D153" s="47" t="s">
        <v>448</v>
      </c>
      <c r="E153" s="298">
        <v>4</v>
      </c>
      <c r="F153" s="268"/>
      <c r="G153" s="268"/>
      <c r="H153" s="268"/>
    </row>
    <row r="154" spans="1:10" s="4" customFormat="1" x14ac:dyDescent="0.25">
      <c r="A154" s="27"/>
      <c r="B154" s="15"/>
      <c r="C154" s="27">
        <v>1</v>
      </c>
      <c r="D154" s="27">
        <v>4</v>
      </c>
      <c r="E154" s="84">
        <f>SUM(E150:E153)</f>
        <v>14</v>
      </c>
      <c r="F154" s="54"/>
      <c r="G154" s="54"/>
      <c r="H154" s="54"/>
    </row>
    <row r="155" spans="1:10" s="7" customFormat="1" x14ac:dyDescent="0.25">
      <c r="A155" s="491" t="s">
        <v>54</v>
      </c>
      <c r="B155" s="492"/>
      <c r="C155" s="492"/>
      <c r="D155" s="492"/>
      <c r="E155" s="493"/>
    </row>
    <row r="156" spans="1:10" s="7" customFormat="1" ht="31.5" x14ac:dyDescent="0.25">
      <c r="A156" s="138">
        <v>13</v>
      </c>
      <c r="B156" s="133">
        <v>32</v>
      </c>
      <c r="C156" s="139" t="s">
        <v>749</v>
      </c>
      <c r="D156" s="18" t="s">
        <v>306</v>
      </c>
      <c r="E156" s="29">
        <v>26</v>
      </c>
      <c r="F156" s="6"/>
      <c r="G156" s="6"/>
      <c r="H156" s="4"/>
      <c r="I156" s="4"/>
      <c r="J156" s="4"/>
    </row>
    <row r="157" spans="1:10" s="7" customFormat="1" x14ac:dyDescent="0.25">
      <c r="A157" s="100"/>
      <c r="B157" s="128"/>
      <c r="C157" s="87"/>
      <c r="D157" s="18" t="s">
        <v>316</v>
      </c>
      <c r="E157" s="29">
        <v>6</v>
      </c>
      <c r="F157" s="6"/>
      <c r="G157" s="6"/>
      <c r="H157" s="4"/>
      <c r="I157" s="4"/>
      <c r="J157" s="4"/>
    </row>
    <row r="158" spans="1:10" s="7" customFormat="1" x14ac:dyDescent="0.25">
      <c r="A158" s="464"/>
      <c r="B158" s="128"/>
      <c r="C158" s="465"/>
      <c r="D158" s="179" t="s">
        <v>841</v>
      </c>
      <c r="E158" s="25">
        <v>3</v>
      </c>
      <c r="F158" s="6"/>
      <c r="G158" s="6"/>
      <c r="H158" s="4"/>
      <c r="I158" s="4"/>
      <c r="J158" s="4"/>
    </row>
    <row r="159" spans="1:10" s="7" customFormat="1" x14ac:dyDescent="0.25">
      <c r="A159" s="464"/>
      <c r="B159" s="128"/>
      <c r="C159" s="465"/>
      <c r="D159" s="18" t="s">
        <v>792</v>
      </c>
      <c r="E159" s="376">
        <v>5</v>
      </c>
      <c r="F159" s="6"/>
      <c r="G159" s="6"/>
      <c r="H159" s="4"/>
      <c r="I159" s="4"/>
      <c r="J159" s="4"/>
    </row>
    <row r="160" spans="1:10" s="7" customFormat="1" x14ac:dyDescent="0.25">
      <c r="A160" s="464"/>
      <c r="B160" s="134"/>
      <c r="C160" s="465"/>
      <c r="D160" s="18" t="s">
        <v>868</v>
      </c>
      <c r="E160" s="25">
        <v>1</v>
      </c>
      <c r="F160" s="6"/>
      <c r="G160" s="6"/>
      <c r="H160" s="4"/>
      <c r="I160" s="4"/>
      <c r="J160" s="4"/>
    </row>
    <row r="161" spans="1:10" s="7" customFormat="1" x14ac:dyDescent="0.25">
      <c r="A161" s="464"/>
      <c r="B161" s="134"/>
      <c r="C161" s="465"/>
      <c r="D161" s="169" t="s">
        <v>697</v>
      </c>
      <c r="E161" s="25">
        <v>3</v>
      </c>
      <c r="F161" s="6"/>
      <c r="G161" s="6"/>
      <c r="H161" s="4"/>
      <c r="I161" s="4"/>
      <c r="J161" s="4"/>
    </row>
    <row r="162" spans="1:10" s="7" customFormat="1" x14ac:dyDescent="0.25">
      <c r="A162" s="100"/>
      <c r="B162" s="128"/>
      <c r="C162" s="87"/>
      <c r="D162" s="169" t="s">
        <v>680</v>
      </c>
      <c r="E162" s="144">
        <v>3</v>
      </c>
      <c r="F162" s="6"/>
      <c r="G162" s="6"/>
      <c r="H162" s="4"/>
      <c r="I162" s="4"/>
      <c r="J162" s="4"/>
    </row>
    <row r="163" spans="1:10" s="7" customFormat="1" ht="31.5" x14ac:dyDescent="0.25">
      <c r="A163" s="100"/>
      <c r="B163" s="128"/>
      <c r="C163" s="87"/>
      <c r="D163" s="169" t="s">
        <v>861</v>
      </c>
      <c r="E163" s="144">
        <v>1</v>
      </c>
      <c r="F163" s="6"/>
      <c r="G163" s="6"/>
      <c r="H163" s="4"/>
      <c r="I163" s="4"/>
      <c r="J163" s="4"/>
    </row>
    <row r="164" spans="1:10" s="4" customFormat="1" x14ac:dyDescent="0.25">
      <c r="A164" s="27"/>
      <c r="B164" s="15"/>
      <c r="C164" s="27">
        <v>1</v>
      </c>
      <c r="D164" s="27">
        <v>8</v>
      </c>
      <c r="E164" s="27">
        <f>SUM(E156:E163)</f>
        <v>48</v>
      </c>
    </row>
    <row r="165" spans="1:10" s="7" customFormat="1" x14ac:dyDescent="0.25">
      <c r="A165" s="100">
        <v>14</v>
      </c>
      <c r="B165" s="133">
        <v>41</v>
      </c>
      <c r="C165" s="651" t="s">
        <v>883</v>
      </c>
      <c r="D165" s="18" t="s">
        <v>709</v>
      </c>
      <c r="E165" s="29">
        <v>5</v>
      </c>
      <c r="F165" s="6"/>
      <c r="G165" s="6"/>
      <c r="H165" s="4"/>
      <c r="I165" s="4"/>
      <c r="J165" s="4"/>
    </row>
    <row r="166" spans="1:10" s="7" customFormat="1" x14ac:dyDescent="0.25">
      <c r="A166" s="100"/>
      <c r="B166" s="128"/>
      <c r="C166" s="626"/>
      <c r="D166" s="18" t="s">
        <v>769</v>
      </c>
      <c r="E166" s="29">
        <v>1</v>
      </c>
      <c r="F166" s="6"/>
      <c r="G166" s="6"/>
      <c r="H166" s="4"/>
      <c r="I166" s="4"/>
      <c r="J166" s="4"/>
    </row>
    <row r="167" spans="1:10" s="7" customFormat="1" x14ac:dyDescent="0.25">
      <c r="A167" s="100"/>
      <c r="B167" s="128"/>
      <c r="C167" s="626"/>
      <c r="D167" s="18" t="s">
        <v>894</v>
      </c>
      <c r="E167" s="29">
        <v>2</v>
      </c>
      <c r="F167" s="6"/>
      <c r="G167" s="6"/>
      <c r="H167" s="4"/>
      <c r="I167" s="4"/>
      <c r="J167" s="4"/>
    </row>
    <row r="168" spans="1:10" s="7" customFormat="1" x14ac:dyDescent="0.25">
      <c r="A168" s="100"/>
      <c r="B168" s="128"/>
      <c r="C168" s="626"/>
      <c r="D168" s="18" t="s">
        <v>835</v>
      </c>
      <c r="E168" s="29">
        <v>7</v>
      </c>
      <c r="F168" s="6"/>
      <c r="G168" s="6"/>
      <c r="H168" s="4"/>
      <c r="I168" s="4"/>
      <c r="J168" s="4"/>
    </row>
    <row r="169" spans="1:10" s="7" customFormat="1" ht="15.75" customHeight="1" x14ac:dyDescent="0.25">
      <c r="A169" s="100"/>
      <c r="B169" s="128"/>
      <c r="C169" s="652"/>
      <c r="D169" s="18" t="s">
        <v>777</v>
      </c>
      <c r="E169" s="25">
        <v>8</v>
      </c>
      <c r="F169" s="6"/>
      <c r="G169" s="6"/>
      <c r="H169" s="4"/>
      <c r="I169" s="4"/>
      <c r="J169" s="4"/>
    </row>
    <row r="170" spans="1:10" s="4" customFormat="1" x14ac:dyDescent="0.25">
      <c r="A170" s="27"/>
      <c r="B170" s="15"/>
      <c r="C170" s="27">
        <v>1</v>
      </c>
      <c r="D170" s="27">
        <v>9</v>
      </c>
      <c r="E170" s="27">
        <f>SUM(E165:E169)</f>
        <v>23</v>
      </c>
    </row>
    <row r="171" spans="1:10" s="7" customFormat="1" x14ac:dyDescent="0.25">
      <c r="A171" s="506">
        <v>15</v>
      </c>
      <c r="B171" s="133">
        <v>29</v>
      </c>
      <c r="C171" s="651" t="s">
        <v>827</v>
      </c>
      <c r="D171" s="18" t="s">
        <v>895</v>
      </c>
      <c r="E171" s="43">
        <v>3</v>
      </c>
      <c r="F171" s="4"/>
      <c r="G171" s="4"/>
      <c r="H171" s="4"/>
      <c r="I171" s="4"/>
      <c r="J171" s="4"/>
    </row>
    <row r="172" spans="1:10" s="7" customFormat="1" x14ac:dyDescent="0.25">
      <c r="A172" s="507"/>
      <c r="B172" s="134"/>
      <c r="C172" s="626"/>
      <c r="D172" s="18" t="s">
        <v>884</v>
      </c>
      <c r="E172" s="43">
        <v>1</v>
      </c>
      <c r="F172" s="4"/>
      <c r="G172" s="4"/>
      <c r="H172" s="4"/>
      <c r="I172" s="4"/>
      <c r="J172" s="4"/>
    </row>
    <row r="173" spans="1:10" s="7" customFormat="1" x14ac:dyDescent="0.25">
      <c r="A173" s="507"/>
      <c r="B173" s="128"/>
      <c r="C173" s="626"/>
      <c r="D173" s="18" t="s">
        <v>870</v>
      </c>
      <c r="E173" s="43">
        <v>8</v>
      </c>
      <c r="F173" s="4"/>
      <c r="G173" s="4"/>
      <c r="H173" s="4"/>
      <c r="I173" s="4"/>
      <c r="J173" s="4"/>
    </row>
    <row r="174" spans="1:10" s="7" customFormat="1" x14ac:dyDescent="0.25">
      <c r="A174" s="507"/>
      <c r="B174" s="128"/>
      <c r="C174" s="626"/>
      <c r="D174" s="18" t="s">
        <v>885</v>
      </c>
      <c r="E174" s="466">
        <v>4</v>
      </c>
      <c r="F174" s="4"/>
      <c r="G174" s="4"/>
      <c r="H174" s="4"/>
      <c r="I174" s="4"/>
      <c r="J174" s="4"/>
    </row>
    <row r="175" spans="1:10" s="7" customFormat="1" x14ac:dyDescent="0.25">
      <c r="A175" s="507"/>
      <c r="B175" s="128"/>
      <c r="C175" s="626"/>
      <c r="D175" s="18" t="s">
        <v>854</v>
      </c>
      <c r="E175" s="466">
        <v>6</v>
      </c>
      <c r="F175" s="4"/>
      <c r="G175" s="4"/>
      <c r="H175" s="4"/>
      <c r="I175" s="4"/>
      <c r="J175" s="4"/>
    </row>
    <row r="176" spans="1:10" s="7" customFormat="1" x14ac:dyDescent="0.25">
      <c r="A176" s="507"/>
      <c r="B176" s="128"/>
      <c r="C176" s="626"/>
      <c r="D176" s="18" t="s">
        <v>722</v>
      </c>
      <c r="E176" s="39">
        <v>5</v>
      </c>
      <c r="F176" s="4"/>
      <c r="G176" s="4"/>
      <c r="H176" s="4"/>
      <c r="I176" s="4"/>
      <c r="J176" s="4"/>
    </row>
    <row r="177" spans="1:10" s="7" customFormat="1" x14ac:dyDescent="0.25">
      <c r="A177" s="507"/>
      <c r="B177" s="128"/>
      <c r="C177" s="626"/>
      <c r="D177" s="18" t="s">
        <v>853</v>
      </c>
      <c r="E177" s="39">
        <v>1</v>
      </c>
      <c r="F177" s="4"/>
      <c r="G177" s="4"/>
      <c r="H177" s="4"/>
      <c r="I177" s="4"/>
      <c r="J177" s="4"/>
    </row>
    <row r="178" spans="1:10" s="7" customFormat="1" x14ac:dyDescent="0.25">
      <c r="A178" s="507"/>
      <c r="B178" s="128"/>
      <c r="C178" s="652"/>
      <c r="D178" s="18" t="s">
        <v>780</v>
      </c>
      <c r="E178" s="43">
        <v>2</v>
      </c>
      <c r="F178" s="4"/>
      <c r="G178" s="4"/>
      <c r="H178" s="4"/>
      <c r="I178" s="4"/>
      <c r="J178" s="4"/>
    </row>
    <row r="179" spans="1:10" s="4" customFormat="1" x14ac:dyDescent="0.25">
      <c r="A179" s="27"/>
      <c r="B179" s="15"/>
      <c r="C179" s="27">
        <v>1</v>
      </c>
      <c r="D179" s="27">
        <v>8</v>
      </c>
      <c r="E179" s="27">
        <f>SUM(E171:E178)</f>
        <v>30</v>
      </c>
    </row>
    <row r="180" spans="1:10" s="7" customFormat="1" x14ac:dyDescent="0.25">
      <c r="A180" s="506">
        <v>16</v>
      </c>
      <c r="B180" s="133">
        <v>35</v>
      </c>
      <c r="C180" s="131" t="s">
        <v>628</v>
      </c>
      <c r="D180" s="18" t="s">
        <v>701</v>
      </c>
      <c r="E180" s="29">
        <v>1</v>
      </c>
      <c r="F180" s="4"/>
      <c r="G180" s="4"/>
      <c r="H180" s="4"/>
      <c r="I180" s="4"/>
      <c r="J180" s="4"/>
    </row>
    <row r="181" spans="1:10" s="7" customFormat="1" x14ac:dyDescent="0.25">
      <c r="A181" s="507"/>
      <c r="B181" s="128"/>
      <c r="C181" s="129"/>
      <c r="D181" s="18" t="s">
        <v>744</v>
      </c>
      <c r="E181" s="29">
        <v>5</v>
      </c>
      <c r="F181" s="4"/>
      <c r="G181" s="4"/>
      <c r="H181" s="4"/>
      <c r="I181" s="4"/>
      <c r="J181" s="4"/>
    </row>
    <row r="182" spans="1:10" s="7" customFormat="1" x14ac:dyDescent="0.25">
      <c r="A182" s="507"/>
      <c r="B182" s="128"/>
      <c r="C182" s="129"/>
      <c r="D182" s="18" t="s">
        <v>888</v>
      </c>
      <c r="E182" s="29">
        <v>3</v>
      </c>
      <c r="F182" s="4"/>
      <c r="G182" s="4"/>
      <c r="H182" s="4"/>
      <c r="I182" s="4"/>
      <c r="J182" s="4"/>
    </row>
    <row r="183" spans="1:10" s="7" customFormat="1" x14ac:dyDescent="0.25">
      <c r="A183" s="507"/>
      <c r="B183" s="128"/>
      <c r="C183" s="129"/>
      <c r="D183" s="18" t="s">
        <v>889</v>
      </c>
      <c r="E183" s="29">
        <v>1</v>
      </c>
      <c r="F183" s="4"/>
      <c r="G183" s="4"/>
      <c r="H183" s="4"/>
      <c r="I183" s="4"/>
      <c r="J183" s="4"/>
    </row>
    <row r="184" spans="1:10" s="4" customFormat="1" x14ac:dyDescent="0.25">
      <c r="A184" s="27"/>
      <c r="B184" s="15"/>
      <c r="C184" s="27">
        <v>1</v>
      </c>
      <c r="D184" s="27">
        <v>4</v>
      </c>
      <c r="E184" s="27">
        <f>SUM(E180:E183)</f>
        <v>10</v>
      </c>
    </row>
    <row r="185" spans="1:10" s="4" customFormat="1" x14ac:dyDescent="0.25">
      <c r="A185" s="665" t="s">
        <v>121</v>
      </c>
      <c r="B185" s="666"/>
      <c r="C185" s="31">
        <f>C164+C170+C179+C184</f>
        <v>4</v>
      </c>
      <c r="D185" s="31">
        <f>D164+D170+D179+D184</f>
        <v>29</v>
      </c>
      <c r="E185" s="31">
        <f>E164+E170+E179+E184</f>
        <v>111</v>
      </c>
      <c r="F185" s="4">
        <f>E185-G185</f>
        <v>0</v>
      </c>
      <c r="G185" s="4">
        <v>111</v>
      </c>
    </row>
    <row r="186" spans="1:10" s="49" customFormat="1" ht="15.75" customHeight="1" x14ac:dyDescent="0.25">
      <c r="A186" s="687" t="s">
        <v>122</v>
      </c>
      <c r="B186" s="728"/>
      <c r="C186" s="86">
        <f>C92+C96+C99+C102+C110+C114+C124+C130+C141+C144+C148+C154+C164+C170+C179+C184</f>
        <v>16</v>
      </c>
      <c r="D186" s="86">
        <f>D92+D96+D99+D102+D110+D114+D124+D130+D141+D144+D148+D154+D164+D170+D179+D184</f>
        <v>69</v>
      </c>
      <c r="E186" s="86">
        <f>E92+E96+E99+E102+E110+E114+E124+E130+E141+E144+E148+E154+E164+E170+E179+E184</f>
        <v>250</v>
      </c>
      <c r="F186" s="173">
        <f>E186-G186</f>
        <v>0</v>
      </c>
      <c r="G186" s="173">
        <v>250</v>
      </c>
    </row>
  </sheetData>
  <sortState ref="D141:E151">
    <sortCondition ref="D140"/>
  </sortState>
  <mergeCells count="72">
    <mergeCell ref="A185:B185"/>
    <mergeCell ref="A155:E155"/>
    <mergeCell ref="C165:C169"/>
    <mergeCell ref="A171:A178"/>
    <mergeCell ref="C171:C178"/>
    <mergeCell ref="A180:A183"/>
    <mergeCell ref="B34:B36"/>
    <mergeCell ref="A34:A36"/>
    <mergeCell ref="A115:E115"/>
    <mergeCell ref="A46:E46"/>
    <mergeCell ref="C59:C67"/>
    <mergeCell ref="A69:A77"/>
    <mergeCell ref="C69:C77"/>
    <mergeCell ref="A79:A86"/>
    <mergeCell ref="A88:B88"/>
    <mergeCell ref="A90:E90"/>
    <mergeCell ref="A93:E93"/>
    <mergeCell ref="A111:E111"/>
    <mergeCell ref="C39:C40"/>
    <mergeCell ref="C43:C44"/>
    <mergeCell ref="A42:E42"/>
    <mergeCell ref="A142:E142"/>
    <mergeCell ref="B150:B153"/>
    <mergeCell ref="A150:A153"/>
    <mergeCell ref="C150:C153"/>
    <mergeCell ref="A149:E149"/>
    <mergeCell ref="A145:E145"/>
    <mergeCell ref="A146:A147"/>
    <mergeCell ref="B146:B147"/>
    <mergeCell ref="C146:C147"/>
    <mergeCell ref="D146:D147"/>
    <mergeCell ref="E146:E147"/>
    <mergeCell ref="C132:C140"/>
    <mergeCell ref="A116:A123"/>
    <mergeCell ref="C116:C123"/>
    <mergeCell ref="A125:E125"/>
    <mergeCell ref="A126:A129"/>
    <mergeCell ref="B126:B129"/>
    <mergeCell ref="C126:C129"/>
    <mergeCell ref="A131:E131"/>
    <mergeCell ref="A33:E33"/>
    <mergeCell ref="A7:E7"/>
    <mergeCell ref="A112:A113"/>
    <mergeCell ref="B112:B113"/>
    <mergeCell ref="C112:C113"/>
    <mergeCell ref="A25:E25"/>
    <mergeCell ref="A28:E28"/>
    <mergeCell ref="A29:A30"/>
    <mergeCell ref="A38:E38"/>
    <mergeCell ref="A39:A40"/>
    <mergeCell ref="B29:B31"/>
    <mergeCell ref="C29:C31"/>
    <mergeCell ref="A97:E97"/>
    <mergeCell ref="A100:E100"/>
    <mergeCell ref="A12:E12"/>
    <mergeCell ref="C34:C36"/>
    <mergeCell ref="A186:B186"/>
    <mergeCell ref="A89:B89"/>
    <mergeCell ref="D1:E1"/>
    <mergeCell ref="A2:E2"/>
    <mergeCell ref="A4:E4"/>
    <mergeCell ref="A15:E15"/>
    <mergeCell ref="A103:E103"/>
    <mergeCell ref="A22:E22"/>
    <mergeCell ref="A8:A10"/>
    <mergeCell ref="C8:C10"/>
    <mergeCell ref="A104:A109"/>
    <mergeCell ref="B104:B109"/>
    <mergeCell ref="C104:C109"/>
    <mergeCell ref="A18:E18"/>
    <mergeCell ref="C19:C20"/>
    <mergeCell ref="A43:A4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verticalDpi="180" r:id="rId1"/>
  <headerFooter differentFirst="1">
    <oddHeader>&amp;C1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87"/>
  <sheetViews>
    <sheetView view="pageBreakPreview" zoomScale="95" zoomScaleSheetLayoutView="95" workbookViewId="0">
      <pane ySplit="3" topLeftCell="A40" activePane="bottomLeft" state="frozen"/>
      <selection activeCell="H311" sqref="H311"/>
      <selection pane="bottomLeft" activeCell="C87" sqref="C87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40.42578125" style="68" customWidth="1"/>
    <col min="4" max="4" width="49.85546875" style="68" customWidth="1"/>
    <col min="5" max="5" width="15.7109375" style="79" customWidth="1"/>
    <col min="6" max="6" width="9.140625" style="68" customWidth="1"/>
    <col min="7" max="8" width="9.42578125" style="68" customWidth="1"/>
    <col min="9" max="16384" width="9.140625" style="68"/>
  </cols>
  <sheetData>
    <row r="1" spans="1:9" ht="64.5" customHeight="1" x14ac:dyDescent="0.25">
      <c r="D1" s="644" t="s">
        <v>956</v>
      </c>
      <c r="E1" s="644"/>
      <c r="F1" s="69"/>
      <c r="I1" s="68" t="s">
        <v>192</v>
      </c>
    </row>
    <row r="2" spans="1:9" ht="49.5" customHeight="1" x14ac:dyDescent="0.25">
      <c r="A2" s="645" t="s">
        <v>334</v>
      </c>
      <c r="B2" s="645"/>
      <c r="C2" s="645"/>
      <c r="D2" s="645"/>
      <c r="E2" s="645"/>
      <c r="F2" s="69"/>
    </row>
    <row r="3" spans="1:9" ht="48" customHeight="1" x14ac:dyDescent="0.25">
      <c r="A3" s="102" t="s">
        <v>230</v>
      </c>
      <c r="B3" s="70" t="s">
        <v>86</v>
      </c>
      <c r="C3" s="102" t="s">
        <v>207</v>
      </c>
      <c r="D3" s="102" t="s">
        <v>206</v>
      </c>
      <c r="E3" s="82" t="s">
        <v>205</v>
      </c>
    </row>
    <row r="4" spans="1:9" x14ac:dyDescent="0.25">
      <c r="A4" s="627" t="s">
        <v>193</v>
      </c>
      <c r="B4" s="628"/>
      <c r="C4" s="628"/>
      <c r="D4" s="628"/>
      <c r="E4" s="629"/>
    </row>
    <row r="5" spans="1:9" ht="15.75" customHeight="1" x14ac:dyDescent="0.25">
      <c r="A5" s="545">
        <v>1</v>
      </c>
      <c r="B5" s="747">
        <v>17</v>
      </c>
      <c r="C5" s="545" t="s">
        <v>194</v>
      </c>
      <c r="D5" s="10" t="s">
        <v>547</v>
      </c>
      <c r="E5" s="279">
        <v>3</v>
      </c>
    </row>
    <row r="6" spans="1:9" ht="31.5" customHeight="1" x14ac:dyDescent="0.25">
      <c r="A6" s="546"/>
      <c r="B6" s="748"/>
      <c r="C6" s="546"/>
      <c r="D6" s="59" t="s">
        <v>185</v>
      </c>
      <c r="E6" s="297">
        <v>6</v>
      </c>
    </row>
    <row r="7" spans="1:9" ht="17.25" customHeight="1" x14ac:dyDescent="0.25">
      <c r="A7" s="546"/>
      <c r="B7" s="748"/>
      <c r="C7" s="546"/>
      <c r="D7" s="88" t="s">
        <v>241</v>
      </c>
      <c r="E7" s="227">
        <v>3</v>
      </c>
    </row>
    <row r="8" spans="1:9" s="264" customFormat="1" ht="31.5" x14ac:dyDescent="0.25">
      <c r="A8" s="546"/>
      <c r="B8" s="748"/>
      <c r="C8" s="546"/>
      <c r="D8" s="344" t="s">
        <v>387</v>
      </c>
      <c r="E8" s="227">
        <v>1</v>
      </c>
    </row>
    <row r="9" spans="1:9" s="264" customFormat="1" x14ac:dyDescent="0.25">
      <c r="A9" s="546"/>
      <c r="B9" s="748"/>
      <c r="C9" s="546"/>
      <c r="D9" s="344" t="s">
        <v>167</v>
      </c>
      <c r="E9" s="227">
        <v>2</v>
      </c>
    </row>
    <row r="10" spans="1:9" s="265" customFormat="1" x14ac:dyDescent="0.25">
      <c r="A10" s="546"/>
      <c r="B10" s="748"/>
      <c r="C10" s="546"/>
      <c r="D10" s="344" t="s">
        <v>189</v>
      </c>
      <c r="E10" s="227">
        <v>1</v>
      </c>
    </row>
    <row r="11" spans="1:9" s="265" customFormat="1" x14ac:dyDescent="0.25">
      <c r="A11" s="546"/>
      <c r="B11" s="748"/>
      <c r="C11" s="546"/>
      <c r="D11" s="344" t="s">
        <v>27</v>
      </c>
      <c r="E11" s="342">
        <v>1</v>
      </c>
    </row>
    <row r="12" spans="1:9" s="265" customFormat="1" x14ac:dyDescent="0.25">
      <c r="A12" s="546"/>
      <c r="B12" s="748"/>
      <c r="C12" s="546"/>
      <c r="D12" s="344" t="s">
        <v>28</v>
      </c>
      <c r="E12" s="342">
        <v>1</v>
      </c>
    </row>
    <row r="13" spans="1:9" s="265" customFormat="1" x14ac:dyDescent="0.25">
      <c r="A13" s="546"/>
      <c r="B13" s="748"/>
      <c r="C13" s="546"/>
      <c r="D13" s="344" t="s">
        <v>14</v>
      </c>
      <c r="E13" s="342">
        <v>1</v>
      </c>
    </row>
    <row r="14" spans="1:9" s="265" customFormat="1" x14ac:dyDescent="0.25">
      <c r="A14" s="546"/>
      <c r="B14" s="748"/>
      <c r="C14" s="546"/>
      <c r="D14" s="344" t="s">
        <v>239</v>
      </c>
      <c r="E14" s="342">
        <v>1</v>
      </c>
    </row>
    <row r="15" spans="1:9" s="69" customFormat="1" ht="32.25" customHeight="1" x14ac:dyDescent="0.25">
      <c r="A15" s="546"/>
      <c r="B15" s="748"/>
      <c r="C15" s="546"/>
      <c r="D15" s="88" t="s">
        <v>244</v>
      </c>
      <c r="E15" s="342">
        <v>1</v>
      </c>
    </row>
    <row r="16" spans="1:9" s="69" customFormat="1" ht="30" customHeight="1" x14ac:dyDescent="0.25">
      <c r="A16" s="547"/>
      <c r="B16" s="749"/>
      <c r="C16" s="547"/>
      <c r="D16" s="88" t="s">
        <v>243</v>
      </c>
      <c r="E16" s="342">
        <v>2</v>
      </c>
    </row>
    <row r="17" spans="1:5" x14ac:dyDescent="0.25">
      <c r="A17" s="53"/>
      <c r="B17" s="61"/>
      <c r="C17" s="53">
        <v>1</v>
      </c>
      <c r="D17" s="53">
        <v>12</v>
      </c>
      <c r="E17" s="84">
        <f>SUM(E5:E16)</f>
        <v>23</v>
      </c>
    </row>
    <row r="18" spans="1:5" x14ac:dyDescent="0.25">
      <c r="A18" s="627" t="s">
        <v>47</v>
      </c>
      <c r="B18" s="628"/>
      <c r="C18" s="628"/>
      <c r="D18" s="628"/>
      <c r="E18" s="629"/>
    </row>
    <row r="19" spans="1:5" ht="31.5" x14ac:dyDescent="0.25">
      <c r="A19" s="501">
        <v>2</v>
      </c>
      <c r="B19" s="107">
        <v>20</v>
      </c>
      <c r="C19" s="750" t="s">
        <v>540</v>
      </c>
      <c r="D19" s="148" t="s">
        <v>541</v>
      </c>
      <c r="E19" s="35">
        <v>3</v>
      </c>
    </row>
    <row r="20" spans="1:5" s="69" customFormat="1" ht="31.5" x14ac:dyDescent="0.25">
      <c r="A20" s="502"/>
      <c r="B20" s="108"/>
      <c r="C20" s="751"/>
      <c r="D20" s="148" t="s">
        <v>542</v>
      </c>
      <c r="E20" s="26">
        <v>5</v>
      </c>
    </row>
    <row r="21" spans="1:5" s="69" customFormat="1" ht="31.5" x14ac:dyDescent="0.25">
      <c r="A21" s="502"/>
      <c r="B21" s="108"/>
      <c r="C21" s="751"/>
      <c r="D21" s="148" t="s">
        <v>540</v>
      </c>
      <c r="E21" s="26">
        <v>1</v>
      </c>
    </row>
    <row r="22" spans="1:5" s="69" customFormat="1" ht="31.5" x14ac:dyDescent="0.25">
      <c r="A22" s="502"/>
      <c r="B22" s="108"/>
      <c r="C22" s="751"/>
      <c r="D22" s="148" t="s">
        <v>543</v>
      </c>
      <c r="E22" s="26">
        <v>1</v>
      </c>
    </row>
    <row r="23" spans="1:5" s="69" customFormat="1" ht="31.5" x14ac:dyDescent="0.25">
      <c r="A23" s="502"/>
      <c r="B23" s="108"/>
      <c r="C23" s="751"/>
      <c r="D23" s="148" t="s">
        <v>544</v>
      </c>
      <c r="E23" s="79">
        <v>6</v>
      </c>
    </row>
    <row r="24" spans="1:5" s="69" customFormat="1" ht="31.5" x14ac:dyDescent="0.25">
      <c r="A24" s="546"/>
      <c r="B24" s="745"/>
      <c r="C24" s="746"/>
      <c r="D24" s="88" t="s">
        <v>539</v>
      </c>
      <c r="E24" s="227">
        <v>5</v>
      </c>
    </row>
    <row r="25" spans="1:5" s="69" customFormat="1" x14ac:dyDescent="0.25">
      <c r="A25" s="546"/>
      <c r="B25" s="745"/>
      <c r="C25" s="746"/>
      <c r="D25" s="88" t="s">
        <v>85</v>
      </c>
      <c r="E25" s="342">
        <v>1</v>
      </c>
    </row>
    <row r="26" spans="1:5" s="69" customFormat="1" ht="31.5" x14ac:dyDescent="0.25">
      <c r="A26" s="125"/>
      <c r="B26" s="198"/>
      <c r="C26" s="196"/>
      <c r="D26" s="88" t="s">
        <v>242</v>
      </c>
      <c r="E26" s="342">
        <v>1</v>
      </c>
    </row>
    <row r="27" spans="1:5" s="69" customFormat="1" x14ac:dyDescent="0.25">
      <c r="A27" s="53"/>
      <c r="B27" s="61"/>
      <c r="C27" s="53">
        <v>1</v>
      </c>
      <c r="D27" s="53">
        <v>8</v>
      </c>
      <c r="E27" s="84">
        <f>SUM(E19:E26)</f>
        <v>23</v>
      </c>
    </row>
    <row r="28" spans="1:5" x14ac:dyDescent="0.25">
      <c r="A28" s="627" t="s">
        <v>245</v>
      </c>
      <c r="B28" s="628"/>
      <c r="C28" s="628"/>
      <c r="D28" s="628"/>
      <c r="E28" s="629"/>
    </row>
    <row r="29" spans="1:5" ht="16.5" customHeight="1" x14ac:dyDescent="0.25">
      <c r="A29" s="545">
        <v>3</v>
      </c>
      <c r="B29" s="747">
        <v>27</v>
      </c>
      <c r="C29" s="545" t="s">
        <v>545</v>
      </c>
      <c r="D29" s="18" t="s">
        <v>379</v>
      </c>
      <c r="E29" s="82">
        <v>1</v>
      </c>
    </row>
    <row r="30" spans="1:5" x14ac:dyDescent="0.25">
      <c r="A30" s="546"/>
      <c r="B30" s="748"/>
      <c r="C30" s="546"/>
      <c r="D30" s="18" t="s">
        <v>448</v>
      </c>
      <c r="E30" s="82">
        <v>6</v>
      </c>
    </row>
    <row r="31" spans="1:5" x14ac:dyDescent="0.25">
      <c r="A31" s="546"/>
      <c r="B31" s="748"/>
      <c r="C31" s="546"/>
      <c r="D31" s="47" t="s">
        <v>5</v>
      </c>
      <c r="E31" s="82">
        <v>2</v>
      </c>
    </row>
    <row r="32" spans="1:5" ht="31.5" customHeight="1" x14ac:dyDescent="0.25">
      <c r="A32" s="546"/>
      <c r="B32" s="748"/>
      <c r="C32" s="546"/>
      <c r="D32" s="249" t="s">
        <v>538</v>
      </c>
      <c r="E32" s="227">
        <v>5</v>
      </c>
    </row>
    <row r="33" spans="1:5" ht="31.5" x14ac:dyDescent="0.25">
      <c r="A33" s="546"/>
      <c r="B33" s="748"/>
      <c r="C33" s="546"/>
      <c r="D33" s="249" t="s">
        <v>246</v>
      </c>
      <c r="E33" s="227">
        <v>2</v>
      </c>
    </row>
    <row r="34" spans="1:5" ht="31.5" x14ac:dyDescent="0.25">
      <c r="A34" s="546"/>
      <c r="B34" s="748"/>
      <c r="C34" s="546"/>
      <c r="D34" s="249" t="s">
        <v>247</v>
      </c>
      <c r="E34" s="227">
        <v>1</v>
      </c>
    </row>
    <row r="35" spans="1:5" x14ac:dyDescent="0.25">
      <c r="A35" s="546"/>
      <c r="B35" s="748"/>
      <c r="C35" s="546"/>
      <c r="D35" s="249" t="s">
        <v>427</v>
      </c>
      <c r="E35" s="343">
        <v>1</v>
      </c>
    </row>
    <row r="36" spans="1:5" s="9" customFormat="1" ht="35.25" customHeight="1" x14ac:dyDescent="0.25">
      <c r="A36" s="547"/>
      <c r="B36" s="749"/>
      <c r="C36" s="547"/>
      <c r="D36" s="200" t="s">
        <v>149</v>
      </c>
      <c r="E36" s="342">
        <v>2</v>
      </c>
    </row>
    <row r="37" spans="1:5" x14ac:dyDescent="0.25">
      <c r="A37" s="53"/>
      <c r="B37" s="61"/>
      <c r="C37" s="53">
        <v>1</v>
      </c>
      <c r="D37" s="53">
        <v>8</v>
      </c>
      <c r="E37" s="84">
        <f>SUM(E29:E36)</f>
        <v>20</v>
      </c>
    </row>
    <row r="38" spans="1:5" x14ac:dyDescent="0.25">
      <c r="A38" s="627" t="s">
        <v>562</v>
      </c>
      <c r="B38" s="628"/>
      <c r="C38" s="628"/>
      <c r="D38" s="628"/>
      <c r="E38" s="629"/>
    </row>
    <row r="39" spans="1:5" ht="15.75" customHeight="1" x14ac:dyDescent="0.25">
      <c r="A39" s="167">
        <v>4</v>
      </c>
      <c r="B39" s="126">
        <v>32</v>
      </c>
      <c r="C39" s="501" t="s">
        <v>896</v>
      </c>
      <c r="D39" s="148" t="s">
        <v>902</v>
      </c>
      <c r="E39" s="51">
        <v>3</v>
      </c>
    </row>
    <row r="40" spans="1:5" x14ac:dyDescent="0.25">
      <c r="A40" s="168"/>
      <c r="B40" s="127"/>
      <c r="C40" s="502"/>
      <c r="D40" s="148" t="s">
        <v>906</v>
      </c>
      <c r="E40" s="51">
        <v>1</v>
      </c>
    </row>
    <row r="41" spans="1:5" x14ac:dyDescent="0.25">
      <c r="A41" s="168"/>
      <c r="B41" s="127"/>
      <c r="C41" s="502"/>
      <c r="D41" s="148" t="s">
        <v>905</v>
      </c>
      <c r="E41" s="51">
        <v>86</v>
      </c>
    </row>
    <row r="42" spans="1:5" x14ac:dyDescent="0.25">
      <c r="A42" s="168"/>
      <c r="B42" s="127"/>
      <c r="C42" s="502"/>
      <c r="D42" s="148" t="s">
        <v>677</v>
      </c>
      <c r="E42" s="51">
        <v>2</v>
      </c>
    </row>
    <row r="43" spans="1:5" x14ac:dyDescent="0.25">
      <c r="A43" s="168"/>
      <c r="B43" s="127"/>
      <c r="C43" s="502"/>
      <c r="D43" s="148" t="s">
        <v>678</v>
      </c>
      <c r="E43" s="32">
        <v>4</v>
      </c>
    </row>
    <row r="44" spans="1:5" x14ac:dyDescent="0.25">
      <c r="A44" s="168"/>
      <c r="B44" s="127"/>
      <c r="C44" s="502"/>
      <c r="D44" s="148" t="s">
        <v>700</v>
      </c>
      <c r="E44" s="32">
        <v>3</v>
      </c>
    </row>
    <row r="45" spans="1:5" x14ac:dyDescent="0.25">
      <c r="A45" s="168"/>
      <c r="B45" s="127"/>
      <c r="C45" s="502"/>
      <c r="D45" s="148" t="s">
        <v>898</v>
      </c>
      <c r="E45" s="32">
        <v>5</v>
      </c>
    </row>
    <row r="46" spans="1:5" x14ac:dyDescent="0.25">
      <c r="A46" s="168"/>
      <c r="B46" s="127"/>
      <c r="C46" s="502"/>
      <c r="D46" s="148" t="s">
        <v>706</v>
      </c>
      <c r="E46" s="32">
        <v>5</v>
      </c>
    </row>
    <row r="47" spans="1:5" ht="31.5" x14ac:dyDescent="0.25">
      <c r="A47" s="168"/>
      <c r="B47" s="127"/>
      <c r="C47" s="502"/>
      <c r="D47" s="148" t="s">
        <v>306</v>
      </c>
      <c r="E47" s="32">
        <v>6</v>
      </c>
    </row>
    <row r="48" spans="1:5" x14ac:dyDescent="0.25">
      <c r="A48" s="168"/>
      <c r="B48" s="127"/>
      <c r="C48" s="502"/>
      <c r="D48" s="148" t="s">
        <v>897</v>
      </c>
      <c r="E48" s="32">
        <v>1</v>
      </c>
    </row>
    <row r="49" spans="1:5" x14ac:dyDescent="0.25">
      <c r="A49" s="53"/>
      <c r="B49" s="61"/>
      <c r="C49" s="53">
        <v>1</v>
      </c>
      <c r="D49" s="53">
        <v>10</v>
      </c>
      <c r="E49" s="53">
        <f>SUM(E39:E48)</f>
        <v>116</v>
      </c>
    </row>
    <row r="50" spans="1:5" ht="15.75" customHeight="1" x14ac:dyDescent="0.25">
      <c r="A50" s="168">
        <v>5</v>
      </c>
      <c r="B50" s="127">
        <v>38</v>
      </c>
      <c r="C50" s="501" t="s">
        <v>907</v>
      </c>
      <c r="D50" s="105" t="s">
        <v>908</v>
      </c>
      <c r="E50" s="24">
        <v>3</v>
      </c>
    </row>
    <row r="51" spans="1:5" x14ac:dyDescent="0.25">
      <c r="A51" s="168"/>
      <c r="B51" s="127"/>
      <c r="C51" s="502"/>
      <c r="D51" s="148" t="s">
        <v>909</v>
      </c>
      <c r="E51" s="24">
        <v>2</v>
      </c>
    </row>
    <row r="52" spans="1:5" x14ac:dyDescent="0.25">
      <c r="A52" s="168"/>
      <c r="B52" s="127"/>
      <c r="C52" s="502"/>
      <c r="D52" s="148" t="s">
        <v>701</v>
      </c>
      <c r="E52" s="24">
        <v>4</v>
      </c>
    </row>
    <row r="53" spans="1:5" x14ac:dyDescent="0.25">
      <c r="A53" s="168"/>
      <c r="B53" s="127"/>
      <c r="C53" s="502"/>
      <c r="D53" s="148" t="s">
        <v>703</v>
      </c>
      <c r="E53" s="24">
        <v>10</v>
      </c>
    </row>
    <row r="54" spans="1:5" x14ac:dyDescent="0.25">
      <c r="A54" s="168"/>
      <c r="B54" s="127"/>
      <c r="C54" s="502"/>
      <c r="D54" s="148" t="s">
        <v>307</v>
      </c>
      <c r="E54" s="24">
        <v>3</v>
      </c>
    </row>
    <row r="55" spans="1:5" x14ac:dyDescent="0.25">
      <c r="A55" s="168"/>
      <c r="B55" s="127"/>
      <c r="C55" s="183"/>
      <c r="D55" s="148" t="s">
        <v>910</v>
      </c>
      <c r="E55" s="24">
        <v>2</v>
      </c>
    </row>
    <row r="56" spans="1:5" x14ac:dyDescent="0.25">
      <c r="A56" s="168"/>
      <c r="B56" s="127"/>
      <c r="C56" s="183"/>
      <c r="D56" s="148" t="s">
        <v>911</v>
      </c>
      <c r="E56" s="24">
        <v>1</v>
      </c>
    </row>
    <row r="57" spans="1:5" ht="31.5" x14ac:dyDescent="0.25">
      <c r="A57" s="168"/>
      <c r="B57" s="127"/>
      <c r="C57" s="183"/>
      <c r="D57" s="88" t="s">
        <v>566</v>
      </c>
      <c r="E57" s="227">
        <v>1</v>
      </c>
    </row>
    <row r="58" spans="1:5" ht="31.5" x14ac:dyDescent="0.25">
      <c r="A58" s="168"/>
      <c r="B58" s="127"/>
      <c r="C58" s="183"/>
      <c r="D58" s="199" t="s">
        <v>563</v>
      </c>
      <c r="E58" s="227">
        <v>1</v>
      </c>
    </row>
    <row r="59" spans="1:5" ht="31.5" x14ac:dyDescent="0.25">
      <c r="A59" s="168"/>
      <c r="B59" s="127"/>
      <c r="C59" s="183"/>
      <c r="D59" s="88" t="s">
        <v>564</v>
      </c>
      <c r="E59" s="227">
        <v>1</v>
      </c>
    </row>
    <row r="60" spans="1:5" ht="31.5" x14ac:dyDescent="0.25">
      <c r="A60" s="168"/>
      <c r="B60" s="127"/>
      <c r="C60" s="183"/>
      <c r="D60" s="88" t="s">
        <v>565</v>
      </c>
      <c r="E60" s="227">
        <v>1</v>
      </c>
    </row>
    <row r="61" spans="1:5" ht="31.5" x14ac:dyDescent="0.25">
      <c r="A61" s="168"/>
      <c r="B61" s="127"/>
      <c r="C61" s="183"/>
      <c r="D61" s="88" t="s">
        <v>567</v>
      </c>
      <c r="E61" s="227">
        <v>1</v>
      </c>
    </row>
    <row r="62" spans="1:5" x14ac:dyDescent="0.25">
      <c r="A62" s="53"/>
      <c r="B62" s="61"/>
      <c r="C62" s="53">
        <v>1</v>
      </c>
      <c r="D62" s="53">
        <v>12</v>
      </c>
      <c r="E62" s="53">
        <f>SUM(E50:E61)</f>
        <v>30</v>
      </c>
    </row>
    <row r="63" spans="1:5" x14ac:dyDescent="0.25">
      <c r="A63" s="168">
        <v>6</v>
      </c>
      <c r="B63" s="127">
        <v>36</v>
      </c>
      <c r="C63" s="501" t="s">
        <v>912</v>
      </c>
      <c r="D63" s="148" t="s">
        <v>729</v>
      </c>
      <c r="E63" s="24">
        <v>3</v>
      </c>
    </row>
    <row r="64" spans="1:5" x14ac:dyDescent="0.25">
      <c r="A64" s="168"/>
      <c r="B64" s="127"/>
      <c r="C64" s="502"/>
      <c r="D64" s="148" t="s">
        <v>709</v>
      </c>
      <c r="E64" s="24">
        <v>12</v>
      </c>
    </row>
    <row r="65" spans="1:5" x14ac:dyDescent="0.25">
      <c r="A65" s="168"/>
      <c r="B65" s="127"/>
      <c r="C65" s="502"/>
      <c r="D65" s="148" t="s">
        <v>732</v>
      </c>
      <c r="E65" s="467">
        <v>3</v>
      </c>
    </row>
    <row r="66" spans="1:5" x14ac:dyDescent="0.25">
      <c r="A66" s="168"/>
      <c r="B66" s="127"/>
      <c r="C66" s="502"/>
      <c r="D66" s="44" t="s">
        <v>913</v>
      </c>
      <c r="E66" s="468">
        <v>1</v>
      </c>
    </row>
    <row r="67" spans="1:5" x14ac:dyDescent="0.25">
      <c r="A67" s="168"/>
      <c r="B67" s="127"/>
      <c r="C67" s="502"/>
      <c r="D67" s="44" t="s">
        <v>914</v>
      </c>
      <c r="E67" s="468">
        <v>18</v>
      </c>
    </row>
    <row r="68" spans="1:5" x14ac:dyDescent="0.25">
      <c r="A68" s="168"/>
      <c r="B68" s="127"/>
      <c r="C68" s="502"/>
      <c r="D68" s="148" t="s">
        <v>764</v>
      </c>
      <c r="E68" s="468">
        <v>1</v>
      </c>
    </row>
    <row r="69" spans="1:5" x14ac:dyDescent="0.25">
      <c r="A69" s="168"/>
      <c r="B69" s="127"/>
      <c r="C69" s="502"/>
      <c r="D69" s="148" t="s">
        <v>899</v>
      </c>
      <c r="E69" s="468">
        <v>3</v>
      </c>
    </row>
    <row r="70" spans="1:5" x14ac:dyDescent="0.25">
      <c r="A70" s="168"/>
      <c r="B70" s="127"/>
      <c r="C70" s="502"/>
      <c r="D70" s="148" t="s">
        <v>900</v>
      </c>
      <c r="E70" s="24">
        <v>4</v>
      </c>
    </row>
    <row r="71" spans="1:5" x14ac:dyDescent="0.25">
      <c r="A71" s="168"/>
      <c r="B71" s="127"/>
      <c r="C71" s="176"/>
      <c r="D71" s="148" t="s">
        <v>901</v>
      </c>
      <c r="E71" s="24">
        <v>2</v>
      </c>
    </row>
    <row r="72" spans="1:5" x14ac:dyDescent="0.25">
      <c r="A72" s="168"/>
      <c r="B72" s="127"/>
      <c r="C72" s="176"/>
      <c r="D72" s="148" t="s">
        <v>716</v>
      </c>
      <c r="E72" s="24">
        <v>4</v>
      </c>
    </row>
    <row r="73" spans="1:5" x14ac:dyDescent="0.25">
      <c r="A73" s="53"/>
      <c r="B73" s="61"/>
      <c r="C73" s="53">
        <v>1</v>
      </c>
      <c r="D73" s="53">
        <v>10</v>
      </c>
      <c r="E73" s="53">
        <f>SUM(E63:E72)</f>
        <v>51</v>
      </c>
    </row>
    <row r="74" spans="1:5" x14ac:dyDescent="0.25">
      <c r="A74" s="168">
        <v>7</v>
      </c>
      <c r="B74" s="126">
        <v>37</v>
      </c>
      <c r="C74" s="750" t="s">
        <v>915</v>
      </c>
      <c r="D74" s="148" t="s">
        <v>752</v>
      </c>
      <c r="E74" s="467">
        <v>2</v>
      </c>
    </row>
    <row r="75" spans="1:5" x14ac:dyDescent="0.25">
      <c r="A75" s="168"/>
      <c r="B75" s="127"/>
      <c r="C75" s="751"/>
      <c r="D75" s="148" t="s">
        <v>717</v>
      </c>
      <c r="E75" s="467">
        <v>2</v>
      </c>
    </row>
    <row r="76" spans="1:5" x14ac:dyDescent="0.25">
      <c r="A76" s="168"/>
      <c r="B76" s="127"/>
      <c r="C76" s="751"/>
      <c r="D76" s="148" t="s">
        <v>903</v>
      </c>
      <c r="E76" s="467">
        <v>1</v>
      </c>
    </row>
    <row r="77" spans="1:5" x14ac:dyDescent="0.25">
      <c r="A77" s="168"/>
      <c r="B77" s="127"/>
      <c r="C77" s="751"/>
      <c r="D77" s="148" t="s">
        <v>307</v>
      </c>
      <c r="E77" s="467">
        <v>1</v>
      </c>
    </row>
    <row r="78" spans="1:5" x14ac:dyDescent="0.25">
      <c r="A78" s="168"/>
      <c r="B78" s="127"/>
      <c r="C78" s="751"/>
      <c r="D78" s="148" t="s">
        <v>753</v>
      </c>
      <c r="E78" s="467">
        <v>1</v>
      </c>
    </row>
    <row r="79" spans="1:5" x14ac:dyDescent="0.25">
      <c r="A79" s="168"/>
      <c r="B79" s="127"/>
      <c r="C79" s="751"/>
      <c r="D79" s="148" t="s">
        <v>721</v>
      </c>
      <c r="E79" s="24">
        <v>4</v>
      </c>
    </row>
    <row r="80" spans="1:5" x14ac:dyDescent="0.25">
      <c r="A80" s="168"/>
      <c r="B80" s="127"/>
      <c r="C80" s="751"/>
      <c r="D80" s="148" t="s">
        <v>916</v>
      </c>
      <c r="E80" s="24">
        <v>7</v>
      </c>
    </row>
    <row r="81" spans="1:7" x14ac:dyDescent="0.25">
      <c r="A81" s="168"/>
      <c r="B81" s="127"/>
      <c r="C81" s="751"/>
      <c r="D81" s="148" t="s">
        <v>723</v>
      </c>
      <c r="E81" s="24">
        <v>4</v>
      </c>
    </row>
    <row r="82" spans="1:7" x14ac:dyDescent="0.25">
      <c r="A82" s="168"/>
      <c r="B82" s="127"/>
      <c r="C82" s="751"/>
      <c r="D82" s="148" t="s">
        <v>756</v>
      </c>
      <c r="E82" s="467">
        <v>3</v>
      </c>
    </row>
    <row r="83" spans="1:7" x14ac:dyDescent="0.25">
      <c r="A83" s="168"/>
      <c r="B83" s="127"/>
      <c r="C83" s="751"/>
      <c r="D83" s="148" t="s">
        <v>719</v>
      </c>
      <c r="E83" s="467">
        <v>3</v>
      </c>
    </row>
    <row r="84" spans="1:7" x14ac:dyDescent="0.25">
      <c r="A84" s="168"/>
      <c r="B84" s="127"/>
      <c r="C84" s="751"/>
      <c r="D84" s="148" t="s">
        <v>720</v>
      </c>
      <c r="E84" s="468">
        <v>1</v>
      </c>
    </row>
    <row r="85" spans="1:7" x14ac:dyDescent="0.25">
      <c r="A85" s="53"/>
      <c r="B85" s="61"/>
      <c r="C85" s="53">
        <v>1</v>
      </c>
      <c r="D85" s="53">
        <v>11</v>
      </c>
      <c r="E85" s="53">
        <f>SUM(E74:E84)</f>
        <v>29</v>
      </c>
    </row>
    <row r="86" spans="1:7" x14ac:dyDescent="0.25">
      <c r="A86" s="752" t="s">
        <v>121</v>
      </c>
      <c r="B86" s="753"/>
      <c r="C86" s="469">
        <f>C85+C73+C62+C49</f>
        <v>4</v>
      </c>
      <c r="D86" s="469">
        <f>D85+D73+D62+D49</f>
        <v>43</v>
      </c>
      <c r="E86" s="469">
        <f>E85+E73+E62+E49</f>
        <v>226</v>
      </c>
    </row>
    <row r="87" spans="1:7" s="49" customFormat="1" x14ac:dyDescent="0.25">
      <c r="A87" s="685" t="s">
        <v>122</v>
      </c>
      <c r="B87" s="686"/>
      <c r="C87" s="86">
        <f>C17+C27+C37+C49+C62+C73+C85</f>
        <v>7</v>
      </c>
      <c r="D87" s="86">
        <f>D17+D27+D37+D49+D62+D73+D85</f>
        <v>71</v>
      </c>
      <c r="E87" s="86">
        <f>E17+E27+E37+E49+E62+E73+E85</f>
        <v>292</v>
      </c>
      <c r="G87" s="173"/>
    </row>
  </sheetData>
  <mergeCells count="23">
    <mergeCell ref="D1:E1"/>
    <mergeCell ref="A2:E2"/>
    <mergeCell ref="A18:E18"/>
    <mergeCell ref="A19:A23"/>
    <mergeCell ref="C19:C23"/>
    <mergeCell ref="C5:C16"/>
    <mergeCell ref="B5:B16"/>
    <mergeCell ref="A5:A16"/>
    <mergeCell ref="A87:B87"/>
    <mergeCell ref="A4:E4"/>
    <mergeCell ref="A38:E38"/>
    <mergeCell ref="A28:E28"/>
    <mergeCell ref="A24:A25"/>
    <mergeCell ref="B24:B25"/>
    <mergeCell ref="C24:C25"/>
    <mergeCell ref="A29:A36"/>
    <mergeCell ref="B29:B36"/>
    <mergeCell ref="C29:C36"/>
    <mergeCell ref="C74:C84"/>
    <mergeCell ref="A86:B86"/>
    <mergeCell ref="C39:C48"/>
    <mergeCell ref="C50:C54"/>
    <mergeCell ref="C63:C70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verticalDpi="180" r:id="rId1"/>
  <headerFooter differentFirst="1">
    <oddHeader>&amp;C1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88"/>
  <sheetViews>
    <sheetView tabSelected="1" view="pageBreakPreview" zoomScale="90" zoomScaleSheetLayoutView="90" workbookViewId="0">
      <pane ySplit="3" topLeftCell="A70" activePane="bottomLeft" state="frozen"/>
      <selection activeCell="C99" sqref="C99"/>
      <selection pane="bottomLeft" activeCell="K23" sqref="K23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26.140625" style="68" customWidth="1"/>
    <col min="4" max="4" width="47.28515625" style="68" customWidth="1"/>
    <col min="5" max="5" width="14.28515625" style="66" customWidth="1"/>
    <col min="6" max="6" width="9.140625" style="68" customWidth="1"/>
    <col min="7" max="8" width="9.42578125" style="68" customWidth="1"/>
    <col min="9" max="16384" width="9.140625" style="68"/>
  </cols>
  <sheetData>
    <row r="1" spans="1:9" ht="72" customHeight="1" x14ac:dyDescent="0.25">
      <c r="D1" s="644" t="s">
        <v>957</v>
      </c>
      <c r="E1" s="644"/>
      <c r="F1" s="69"/>
      <c r="I1" s="68" t="s">
        <v>192</v>
      </c>
    </row>
    <row r="2" spans="1:9" ht="50.25" customHeight="1" x14ac:dyDescent="0.25">
      <c r="A2" s="645" t="s">
        <v>335</v>
      </c>
      <c r="B2" s="645"/>
      <c r="C2" s="645"/>
      <c r="D2" s="645"/>
      <c r="E2" s="645"/>
      <c r="F2" s="69"/>
    </row>
    <row r="3" spans="1:9" ht="32.25" customHeight="1" x14ac:dyDescent="0.25">
      <c r="A3" s="102" t="s">
        <v>230</v>
      </c>
      <c r="B3" s="70" t="s">
        <v>86</v>
      </c>
      <c r="C3" s="102" t="s">
        <v>207</v>
      </c>
      <c r="D3" s="102" t="s">
        <v>206</v>
      </c>
      <c r="E3" s="102" t="s">
        <v>205</v>
      </c>
    </row>
    <row r="4" spans="1:9" x14ac:dyDescent="0.25">
      <c r="A4" s="627" t="s">
        <v>193</v>
      </c>
      <c r="B4" s="628"/>
      <c r="C4" s="628"/>
      <c r="D4" s="628"/>
      <c r="E4" s="629"/>
    </row>
    <row r="5" spans="1:9" ht="15.75" customHeight="1" x14ac:dyDescent="0.25">
      <c r="A5" s="545">
        <v>1</v>
      </c>
      <c r="B5" s="747">
        <v>17</v>
      </c>
      <c r="C5" s="545" t="s">
        <v>194</v>
      </c>
      <c r="D5" s="10" t="s">
        <v>547</v>
      </c>
      <c r="E5" s="279">
        <v>3</v>
      </c>
    </row>
    <row r="6" spans="1:9" ht="31.5" customHeight="1" x14ac:dyDescent="0.25">
      <c r="A6" s="546"/>
      <c r="B6" s="748"/>
      <c r="C6" s="546"/>
      <c r="D6" s="59" t="s">
        <v>185</v>
      </c>
      <c r="E6" s="297">
        <v>6</v>
      </c>
    </row>
    <row r="7" spans="1:9" ht="17.25" customHeight="1" x14ac:dyDescent="0.25">
      <c r="A7" s="546"/>
      <c r="B7" s="748"/>
      <c r="C7" s="546"/>
      <c r="D7" s="88" t="s">
        <v>241</v>
      </c>
      <c r="E7" s="227">
        <v>3</v>
      </c>
    </row>
    <row r="8" spans="1:9" s="264" customFormat="1" ht="31.5" x14ac:dyDescent="0.25">
      <c r="A8" s="546"/>
      <c r="B8" s="748"/>
      <c r="C8" s="546"/>
      <c r="D8" s="344" t="s">
        <v>387</v>
      </c>
      <c r="E8" s="227">
        <v>1</v>
      </c>
    </row>
    <row r="9" spans="1:9" s="264" customFormat="1" x14ac:dyDescent="0.25">
      <c r="A9" s="546"/>
      <c r="B9" s="748"/>
      <c r="C9" s="546"/>
      <c r="D9" s="344" t="s">
        <v>167</v>
      </c>
      <c r="E9" s="227">
        <v>2</v>
      </c>
    </row>
    <row r="10" spans="1:9" s="265" customFormat="1" x14ac:dyDescent="0.25">
      <c r="A10" s="546"/>
      <c r="B10" s="748"/>
      <c r="C10" s="546"/>
      <c r="D10" s="344" t="s">
        <v>189</v>
      </c>
      <c r="E10" s="227">
        <v>1</v>
      </c>
    </row>
    <row r="11" spans="1:9" s="265" customFormat="1" x14ac:dyDescent="0.25">
      <c r="A11" s="546"/>
      <c r="B11" s="748"/>
      <c r="C11" s="546"/>
      <c r="D11" s="344" t="s">
        <v>27</v>
      </c>
      <c r="E11" s="342">
        <v>1</v>
      </c>
    </row>
    <row r="12" spans="1:9" s="265" customFormat="1" x14ac:dyDescent="0.25">
      <c r="A12" s="546"/>
      <c r="B12" s="748"/>
      <c r="C12" s="546"/>
      <c r="D12" s="344" t="s">
        <v>28</v>
      </c>
      <c r="E12" s="342">
        <v>1</v>
      </c>
    </row>
    <row r="13" spans="1:9" s="265" customFormat="1" x14ac:dyDescent="0.25">
      <c r="A13" s="546"/>
      <c r="B13" s="748"/>
      <c r="C13" s="546"/>
      <c r="D13" s="344" t="s">
        <v>14</v>
      </c>
      <c r="E13" s="342">
        <v>1</v>
      </c>
    </row>
    <row r="14" spans="1:9" s="265" customFormat="1" x14ac:dyDescent="0.25">
      <c r="A14" s="546"/>
      <c r="B14" s="748"/>
      <c r="C14" s="546"/>
      <c r="D14" s="344" t="s">
        <v>239</v>
      </c>
      <c r="E14" s="342">
        <v>1</v>
      </c>
    </row>
    <row r="15" spans="1:9" s="69" customFormat="1" ht="32.25" customHeight="1" x14ac:dyDescent="0.25">
      <c r="A15" s="546"/>
      <c r="B15" s="748"/>
      <c r="C15" s="546"/>
      <c r="D15" s="88" t="s">
        <v>244</v>
      </c>
      <c r="E15" s="342">
        <v>1</v>
      </c>
    </row>
    <row r="16" spans="1:9" s="69" customFormat="1" ht="30" customHeight="1" x14ac:dyDescent="0.25">
      <c r="A16" s="547"/>
      <c r="B16" s="749"/>
      <c r="C16" s="547"/>
      <c r="D16" s="88" t="s">
        <v>243</v>
      </c>
      <c r="E16" s="342">
        <v>2</v>
      </c>
    </row>
    <row r="17" spans="1:5" x14ac:dyDescent="0.25">
      <c r="A17" s="53"/>
      <c r="B17" s="61"/>
      <c r="C17" s="53">
        <v>1</v>
      </c>
      <c r="D17" s="53">
        <v>12</v>
      </c>
      <c r="E17" s="84">
        <f>SUM(E5:E16)</f>
        <v>23</v>
      </c>
    </row>
    <row r="18" spans="1:5" x14ac:dyDescent="0.25">
      <c r="A18" s="627" t="s">
        <v>47</v>
      </c>
      <c r="B18" s="628"/>
      <c r="C18" s="628"/>
      <c r="D18" s="628"/>
      <c r="E18" s="629"/>
    </row>
    <row r="19" spans="1:5" ht="31.5" x14ac:dyDescent="0.25">
      <c r="A19" s="501">
        <v>2</v>
      </c>
      <c r="B19" s="107">
        <v>20</v>
      </c>
      <c r="C19" s="750" t="s">
        <v>540</v>
      </c>
      <c r="D19" s="148" t="s">
        <v>541</v>
      </c>
      <c r="E19" s="35">
        <v>3</v>
      </c>
    </row>
    <row r="20" spans="1:5" s="69" customFormat="1" ht="31.5" x14ac:dyDescent="0.25">
      <c r="A20" s="502"/>
      <c r="B20" s="108"/>
      <c r="C20" s="751"/>
      <c r="D20" s="148" t="s">
        <v>542</v>
      </c>
      <c r="E20" s="26">
        <v>5</v>
      </c>
    </row>
    <row r="21" spans="1:5" s="69" customFormat="1" ht="31.5" x14ac:dyDescent="0.25">
      <c r="A21" s="502"/>
      <c r="B21" s="108"/>
      <c r="C21" s="751"/>
      <c r="D21" s="148" t="s">
        <v>540</v>
      </c>
      <c r="E21" s="26">
        <v>1</v>
      </c>
    </row>
    <row r="22" spans="1:5" s="69" customFormat="1" ht="31.5" x14ac:dyDescent="0.25">
      <c r="A22" s="502"/>
      <c r="B22" s="108"/>
      <c r="C22" s="751"/>
      <c r="D22" s="148" t="s">
        <v>543</v>
      </c>
      <c r="E22" s="26">
        <v>1</v>
      </c>
    </row>
    <row r="23" spans="1:5" s="69" customFormat="1" ht="31.5" x14ac:dyDescent="0.25">
      <c r="A23" s="502"/>
      <c r="B23" s="108"/>
      <c r="C23" s="751"/>
      <c r="D23" s="148" t="s">
        <v>544</v>
      </c>
      <c r="E23" s="79">
        <v>6</v>
      </c>
    </row>
    <row r="24" spans="1:5" s="69" customFormat="1" ht="31.5" x14ac:dyDescent="0.25">
      <c r="A24" s="546"/>
      <c r="B24" s="745"/>
      <c r="C24" s="746"/>
      <c r="D24" s="88" t="s">
        <v>539</v>
      </c>
      <c r="E24" s="227">
        <v>5</v>
      </c>
    </row>
    <row r="25" spans="1:5" s="69" customFormat="1" ht="31.5" x14ac:dyDescent="0.25">
      <c r="A25" s="546"/>
      <c r="B25" s="745"/>
      <c r="C25" s="746"/>
      <c r="D25" s="88" t="s">
        <v>940</v>
      </c>
      <c r="E25" s="342">
        <v>1</v>
      </c>
    </row>
    <row r="26" spans="1:5" s="69" customFormat="1" ht="31.5" x14ac:dyDescent="0.25">
      <c r="A26" s="125"/>
      <c r="B26" s="198"/>
      <c r="C26" s="196"/>
      <c r="D26" s="88" t="s">
        <v>242</v>
      </c>
      <c r="E26" s="342">
        <v>1</v>
      </c>
    </row>
    <row r="27" spans="1:5" s="69" customFormat="1" x14ac:dyDescent="0.25">
      <c r="A27" s="53"/>
      <c r="B27" s="61"/>
      <c r="C27" s="53">
        <v>1</v>
      </c>
      <c r="D27" s="53">
        <v>8</v>
      </c>
      <c r="E27" s="84">
        <f>SUM(E19:E26)</f>
        <v>23</v>
      </c>
    </row>
    <row r="28" spans="1:5" x14ac:dyDescent="0.25">
      <c r="A28" s="627" t="s">
        <v>245</v>
      </c>
      <c r="B28" s="628"/>
      <c r="C28" s="628"/>
      <c r="D28" s="628"/>
      <c r="E28" s="629"/>
    </row>
    <row r="29" spans="1:5" ht="16.5" customHeight="1" x14ac:dyDescent="0.25">
      <c r="A29" s="545">
        <v>3</v>
      </c>
      <c r="B29" s="747">
        <v>27</v>
      </c>
      <c r="C29" s="545" t="s">
        <v>545</v>
      </c>
      <c r="D29" s="18" t="s">
        <v>379</v>
      </c>
      <c r="E29" s="82">
        <v>1</v>
      </c>
    </row>
    <row r="30" spans="1:5" x14ac:dyDescent="0.25">
      <c r="A30" s="546"/>
      <c r="B30" s="748"/>
      <c r="C30" s="546"/>
      <c r="D30" s="18" t="s">
        <v>448</v>
      </c>
      <c r="E30" s="82">
        <v>6</v>
      </c>
    </row>
    <row r="31" spans="1:5" x14ac:dyDescent="0.25">
      <c r="A31" s="546"/>
      <c r="B31" s="748"/>
      <c r="C31" s="546"/>
      <c r="D31" s="47" t="s">
        <v>5</v>
      </c>
      <c r="E31" s="82">
        <v>2</v>
      </c>
    </row>
    <row r="32" spans="1:5" ht="31.5" customHeight="1" x14ac:dyDescent="0.25">
      <c r="A32" s="546"/>
      <c r="B32" s="748"/>
      <c r="C32" s="546"/>
      <c r="D32" s="249" t="s">
        <v>538</v>
      </c>
      <c r="E32" s="227">
        <v>5</v>
      </c>
    </row>
    <row r="33" spans="1:5" ht="31.5" x14ac:dyDescent="0.25">
      <c r="A33" s="546"/>
      <c r="B33" s="748"/>
      <c r="C33" s="546"/>
      <c r="D33" s="249" t="s">
        <v>246</v>
      </c>
      <c r="E33" s="227">
        <v>2</v>
      </c>
    </row>
    <row r="34" spans="1:5" ht="31.5" x14ac:dyDescent="0.25">
      <c r="A34" s="546"/>
      <c r="B34" s="748"/>
      <c r="C34" s="546"/>
      <c r="D34" s="249" t="s">
        <v>247</v>
      </c>
      <c r="E34" s="227">
        <v>1</v>
      </c>
    </row>
    <row r="35" spans="1:5" x14ac:dyDescent="0.25">
      <c r="A35" s="546"/>
      <c r="B35" s="748"/>
      <c r="C35" s="546"/>
      <c r="D35" s="249" t="s">
        <v>427</v>
      </c>
      <c r="E35" s="343">
        <v>1</v>
      </c>
    </row>
    <row r="36" spans="1:5" s="9" customFormat="1" ht="35.25" customHeight="1" x14ac:dyDescent="0.25">
      <c r="A36" s="547"/>
      <c r="B36" s="749"/>
      <c r="C36" s="547"/>
      <c r="D36" s="200" t="s">
        <v>149</v>
      </c>
      <c r="E36" s="342">
        <v>2</v>
      </c>
    </row>
    <row r="37" spans="1:5" x14ac:dyDescent="0.25">
      <c r="A37" s="53"/>
      <c r="B37" s="61"/>
      <c r="C37" s="53">
        <v>1</v>
      </c>
      <c r="D37" s="53">
        <v>8</v>
      </c>
      <c r="E37" s="84">
        <f>SUM(E29:E36)</f>
        <v>20</v>
      </c>
    </row>
    <row r="38" spans="1:5" x14ac:dyDescent="0.25">
      <c r="A38" s="627" t="s">
        <v>562</v>
      </c>
      <c r="B38" s="628"/>
      <c r="C38" s="628"/>
      <c r="D38" s="628"/>
      <c r="E38" s="629"/>
    </row>
    <row r="39" spans="1:5" x14ac:dyDescent="0.25">
      <c r="A39" s="501">
        <v>4</v>
      </c>
      <c r="B39" s="126">
        <v>39</v>
      </c>
      <c r="C39" s="750" t="s">
        <v>917</v>
      </c>
      <c r="D39" s="148" t="s">
        <v>752</v>
      </c>
      <c r="E39" s="467">
        <v>2</v>
      </c>
    </row>
    <row r="40" spans="1:5" x14ac:dyDescent="0.25">
      <c r="A40" s="502"/>
      <c r="B40" s="127"/>
      <c r="C40" s="751"/>
      <c r="D40" s="148" t="s">
        <v>717</v>
      </c>
      <c r="E40" s="467">
        <v>2</v>
      </c>
    </row>
    <row r="41" spans="1:5" x14ac:dyDescent="0.25">
      <c r="A41" s="502"/>
      <c r="B41" s="127"/>
      <c r="C41" s="751"/>
      <c r="D41" s="148" t="s">
        <v>903</v>
      </c>
      <c r="E41" s="467">
        <v>1</v>
      </c>
    </row>
    <row r="42" spans="1:5" x14ac:dyDescent="0.25">
      <c r="A42" s="502"/>
      <c r="B42" s="127"/>
      <c r="C42" s="751"/>
      <c r="D42" s="148" t="s">
        <v>307</v>
      </c>
      <c r="E42" s="467">
        <v>1</v>
      </c>
    </row>
    <row r="43" spans="1:5" x14ac:dyDescent="0.25">
      <c r="A43" s="502"/>
      <c r="B43" s="127"/>
      <c r="C43" s="751"/>
      <c r="D43" s="148" t="s">
        <v>753</v>
      </c>
      <c r="E43" s="467">
        <v>1</v>
      </c>
    </row>
    <row r="44" spans="1:5" x14ac:dyDescent="0.25">
      <c r="A44" s="502"/>
      <c r="B44" s="127"/>
      <c r="C44" s="751"/>
      <c r="D44" s="148" t="s">
        <v>721</v>
      </c>
      <c r="E44" s="24">
        <v>4</v>
      </c>
    </row>
    <row r="45" spans="1:5" x14ac:dyDescent="0.25">
      <c r="A45" s="502"/>
      <c r="B45" s="127"/>
      <c r="C45" s="751"/>
      <c r="D45" s="148" t="s">
        <v>916</v>
      </c>
      <c r="E45" s="24">
        <v>7</v>
      </c>
    </row>
    <row r="46" spans="1:5" x14ac:dyDescent="0.25">
      <c r="A46" s="502"/>
      <c r="B46" s="127"/>
      <c r="C46" s="751"/>
      <c r="D46" s="148" t="s">
        <v>723</v>
      </c>
      <c r="E46" s="24">
        <v>4</v>
      </c>
    </row>
    <row r="47" spans="1:5" x14ac:dyDescent="0.25">
      <c r="A47" s="502"/>
      <c r="B47" s="127"/>
      <c r="C47" s="751"/>
      <c r="D47" s="148" t="s">
        <v>756</v>
      </c>
      <c r="E47" s="467">
        <v>3</v>
      </c>
    </row>
    <row r="48" spans="1:5" x14ac:dyDescent="0.25">
      <c r="A48" s="502"/>
      <c r="B48" s="127"/>
      <c r="C48" s="751"/>
      <c r="D48" s="148" t="s">
        <v>719</v>
      </c>
      <c r="E48" s="467">
        <v>3</v>
      </c>
    </row>
    <row r="49" spans="1:5" x14ac:dyDescent="0.25">
      <c r="A49" s="502"/>
      <c r="B49" s="127"/>
      <c r="C49" s="751"/>
      <c r="D49" s="148" t="s">
        <v>720</v>
      </c>
      <c r="E49" s="468">
        <v>1</v>
      </c>
    </row>
    <row r="50" spans="1:5" x14ac:dyDescent="0.25">
      <c r="A50" s="53"/>
      <c r="B50" s="61"/>
      <c r="C50" s="53">
        <v>1</v>
      </c>
      <c r="D50" s="53">
        <v>11</v>
      </c>
      <c r="E50" s="53">
        <f>SUM(E39:E49)</f>
        <v>29</v>
      </c>
    </row>
    <row r="51" spans="1:5" x14ac:dyDescent="0.25">
      <c r="A51" s="168">
        <v>5</v>
      </c>
      <c r="B51" s="126">
        <v>41</v>
      </c>
      <c r="C51" s="750" t="s">
        <v>918</v>
      </c>
      <c r="D51" s="148" t="s">
        <v>729</v>
      </c>
      <c r="E51" s="24">
        <v>3</v>
      </c>
    </row>
    <row r="52" spans="1:5" x14ac:dyDescent="0.25">
      <c r="A52" s="168"/>
      <c r="B52" s="127"/>
      <c r="C52" s="751"/>
      <c r="D52" s="148" t="s">
        <v>709</v>
      </c>
      <c r="E52" s="24">
        <v>12</v>
      </c>
    </row>
    <row r="53" spans="1:5" x14ac:dyDescent="0.25">
      <c r="A53" s="168"/>
      <c r="B53" s="127"/>
      <c r="C53" s="751"/>
      <c r="D53" s="148" t="s">
        <v>732</v>
      </c>
      <c r="E53" s="467">
        <v>3</v>
      </c>
    </row>
    <row r="54" spans="1:5" x14ac:dyDescent="0.25">
      <c r="A54" s="168"/>
      <c r="B54" s="127"/>
      <c r="C54" s="751"/>
      <c r="D54" s="44" t="s">
        <v>913</v>
      </c>
      <c r="E54" s="468">
        <v>1</v>
      </c>
    </row>
    <row r="55" spans="1:5" x14ac:dyDescent="0.25">
      <c r="A55" s="168"/>
      <c r="B55" s="127"/>
      <c r="C55" s="751"/>
      <c r="D55" s="44" t="s">
        <v>914</v>
      </c>
      <c r="E55" s="468">
        <v>18</v>
      </c>
    </row>
    <row r="56" spans="1:5" x14ac:dyDescent="0.25">
      <c r="A56" s="168"/>
      <c r="B56" s="127"/>
      <c r="C56" s="751"/>
      <c r="D56" s="148" t="s">
        <v>764</v>
      </c>
      <c r="E56" s="468">
        <v>1</v>
      </c>
    </row>
    <row r="57" spans="1:5" x14ac:dyDescent="0.25">
      <c r="A57" s="168"/>
      <c r="B57" s="127"/>
      <c r="C57" s="751"/>
      <c r="D57" s="148" t="s">
        <v>899</v>
      </c>
      <c r="E57" s="468">
        <v>3</v>
      </c>
    </row>
    <row r="58" spans="1:5" x14ac:dyDescent="0.25">
      <c r="A58" s="168"/>
      <c r="B58" s="127"/>
      <c r="C58" s="751"/>
      <c r="D58" s="148" t="s">
        <v>900</v>
      </c>
      <c r="E58" s="24">
        <v>4</v>
      </c>
    </row>
    <row r="59" spans="1:5" x14ac:dyDescent="0.25">
      <c r="A59" s="168"/>
      <c r="B59" s="127"/>
      <c r="C59" s="183"/>
      <c r="D59" s="148" t="s">
        <v>901</v>
      </c>
      <c r="E59" s="24">
        <v>2</v>
      </c>
    </row>
    <row r="60" spans="1:5" x14ac:dyDescent="0.25">
      <c r="A60" s="168"/>
      <c r="B60" s="127"/>
      <c r="C60" s="183"/>
      <c r="D60" s="148" t="s">
        <v>716</v>
      </c>
      <c r="E60" s="24">
        <v>4</v>
      </c>
    </row>
    <row r="61" spans="1:5" x14ac:dyDescent="0.25">
      <c r="A61" s="53"/>
      <c r="B61" s="61"/>
      <c r="C61" s="53">
        <v>1</v>
      </c>
      <c r="D61" s="53">
        <v>10</v>
      </c>
      <c r="E61" s="53">
        <f>SUM(E51:E60)</f>
        <v>51</v>
      </c>
    </row>
    <row r="62" spans="1:5" x14ac:dyDescent="0.25">
      <c r="A62" s="168">
        <v>6</v>
      </c>
      <c r="B62" s="126">
        <v>31</v>
      </c>
      <c r="C62" s="175" t="s">
        <v>921</v>
      </c>
      <c r="D62" s="148" t="s">
        <v>902</v>
      </c>
      <c r="E62" s="51">
        <v>3</v>
      </c>
    </row>
    <row r="63" spans="1:5" x14ac:dyDescent="0.25">
      <c r="A63" s="470"/>
      <c r="B63" s="127"/>
      <c r="C63" s="176"/>
      <c r="D63" s="148" t="s">
        <v>906</v>
      </c>
      <c r="E63" s="51">
        <v>1</v>
      </c>
    </row>
    <row r="64" spans="1:5" x14ac:dyDescent="0.25">
      <c r="A64" s="470"/>
      <c r="B64" s="127"/>
      <c r="C64" s="176"/>
      <c r="D64" s="148" t="s">
        <v>905</v>
      </c>
      <c r="E64" s="51">
        <v>86</v>
      </c>
    </row>
    <row r="65" spans="1:5" x14ac:dyDescent="0.25">
      <c r="A65" s="470"/>
      <c r="B65" s="127"/>
      <c r="C65" s="176"/>
      <c r="D65" s="148" t="s">
        <v>677</v>
      </c>
      <c r="E65" s="51">
        <v>2</v>
      </c>
    </row>
    <row r="66" spans="1:5" x14ac:dyDescent="0.25">
      <c r="A66" s="470"/>
      <c r="B66" s="127"/>
      <c r="C66" s="176"/>
      <c r="D66" s="148" t="s">
        <v>678</v>
      </c>
      <c r="E66" s="32">
        <v>4</v>
      </c>
    </row>
    <row r="67" spans="1:5" x14ac:dyDescent="0.25">
      <c r="A67" s="470"/>
      <c r="B67" s="127"/>
      <c r="C67" s="176"/>
      <c r="D67" s="148" t="s">
        <v>700</v>
      </c>
      <c r="E67" s="32">
        <v>3</v>
      </c>
    </row>
    <row r="68" spans="1:5" x14ac:dyDescent="0.25">
      <c r="A68" s="470"/>
      <c r="B68" s="471"/>
      <c r="C68" s="470"/>
      <c r="D68" s="148" t="s">
        <v>898</v>
      </c>
      <c r="E68" s="32">
        <v>5</v>
      </c>
    </row>
    <row r="69" spans="1:5" x14ac:dyDescent="0.25">
      <c r="A69" s="470"/>
      <c r="B69" s="471"/>
      <c r="C69" s="470"/>
      <c r="D69" s="148" t="s">
        <v>706</v>
      </c>
      <c r="E69" s="32">
        <v>5</v>
      </c>
    </row>
    <row r="70" spans="1:5" ht="31.5" x14ac:dyDescent="0.25">
      <c r="A70" s="470"/>
      <c r="B70" s="471"/>
      <c r="C70" s="470"/>
      <c r="D70" s="148" t="s">
        <v>306</v>
      </c>
      <c r="E70" s="32">
        <v>6</v>
      </c>
    </row>
    <row r="71" spans="1:5" x14ac:dyDescent="0.25">
      <c r="A71" s="470"/>
      <c r="B71" s="471"/>
      <c r="C71" s="470"/>
      <c r="D71" s="148" t="s">
        <v>897</v>
      </c>
      <c r="E71" s="32">
        <v>1</v>
      </c>
    </row>
    <row r="72" spans="1:5" x14ac:dyDescent="0.25">
      <c r="A72" s="53"/>
      <c r="B72" s="61"/>
      <c r="C72" s="53">
        <v>1</v>
      </c>
      <c r="D72" s="53">
        <v>10</v>
      </c>
      <c r="E72" s="53">
        <f>SUM(E62:E71)</f>
        <v>116</v>
      </c>
    </row>
    <row r="73" spans="1:5" x14ac:dyDescent="0.25">
      <c r="A73" s="168">
        <v>7</v>
      </c>
      <c r="B73" s="126">
        <v>34</v>
      </c>
      <c r="C73" s="175" t="s">
        <v>920</v>
      </c>
      <c r="D73" s="105" t="s">
        <v>908</v>
      </c>
      <c r="E73" s="24">
        <v>3</v>
      </c>
    </row>
    <row r="74" spans="1:5" x14ac:dyDescent="0.25">
      <c r="A74" s="350"/>
      <c r="B74" s="473"/>
      <c r="C74" s="472"/>
      <c r="D74" s="148" t="s">
        <v>909</v>
      </c>
      <c r="E74" s="24">
        <v>2</v>
      </c>
    </row>
    <row r="75" spans="1:5" x14ac:dyDescent="0.25">
      <c r="A75" s="350"/>
      <c r="B75" s="473"/>
      <c r="C75" s="472"/>
      <c r="D75" s="148" t="s">
        <v>701</v>
      </c>
      <c r="E75" s="24">
        <v>4</v>
      </c>
    </row>
    <row r="76" spans="1:5" x14ac:dyDescent="0.25">
      <c r="A76" s="350"/>
      <c r="B76" s="473"/>
      <c r="C76" s="472"/>
      <c r="D76" s="148" t="s">
        <v>703</v>
      </c>
      <c r="E76" s="24">
        <v>10</v>
      </c>
    </row>
    <row r="77" spans="1:5" x14ac:dyDescent="0.25">
      <c r="A77" s="476"/>
      <c r="B77" s="477"/>
      <c r="C77" s="476"/>
      <c r="D77" s="148" t="s">
        <v>307</v>
      </c>
      <c r="E77" s="24">
        <v>3</v>
      </c>
    </row>
    <row r="78" spans="1:5" x14ac:dyDescent="0.25">
      <c r="A78" s="68"/>
      <c r="B78" s="472"/>
      <c r="C78" s="472"/>
      <c r="D78" s="148" t="s">
        <v>910</v>
      </c>
      <c r="E78" s="24">
        <v>2</v>
      </c>
    </row>
    <row r="79" spans="1:5" x14ac:dyDescent="0.25">
      <c r="A79" s="168"/>
      <c r="B79" s="127"/>
      <c r="C79" s="176"/>
      <c r="D79" s="148" t="s">
        <v>911</v>
      </c>
      <c r="E79" s="24">
        <v>1</v>
      </c>
    </row>
    <row r="80" spans="1:5" ht="31.5" x14ac:dyDescent="0.25">
      <c r="A80" s="168"/>
      <c r="B80" s="127"/>
      <c r="C80" s="176"/>
      <c r="D80" s="88" t="s">
        <v>566</v>
      </c>
      <c r="E80" s="227">
        <v>1</v>
      </c>
    </row>
    <row r="81" spans="1:7" ht="31.5" x14ac:dyDescent="0.25">
      <c r="A81" s="168"/>
      <c r="B81" s="127"/>
      <c r="C81" s="176"/>
      <c r="D81" s="199" t="s">
        <v>563</v>
      </c>
      <c r="E81" s="227">
        <v>1</v>
      </c>
    </row>
    <row r="82" spans="1:7" ht="31.5" x14ac:dyDescent="0.25">
      <c r="A82" s="168"/>
      <c r="B82" s="127"/>
      <c r="C82" s="176"/>
      <c r="D82" s="88" t="s">
        <v>564</v>
      </c>
      <c r="E82" s="227">
        <v>1</v>
      </c>
    </row>
    <row r="83" spans="1:7" ht="31.5" x14ac:dyDescent="0.25">
      <c r="A83" s="168"/>
      <c r="B83" s="127"/>
      <c r="C83" s="176"/>
      <c r="D83" s="88" t="s">
        <v>565</v>
      </c>
      <c r="E83" s="227">
        <v>1</v>
      </c>
    </row>
    <row r="84" spans="1:7" ht="31.5" x14ac:dyDescent="0.25">
      <c r="A84" s="168"/>
      <c r="B84" s="127"/>
      <c r="C84" s="176"/>
      <c r="D84" s="88" t="s">
        <v>567</v>
      </c>
      <c r="E84" s="227">
        <v>1</v>
      </c>
    </row>
    <row r="85" spans="1:7" x14ac:dyDescent="0.25">
      <c r="A85" s="53"/>
      <c r="B85" s="61"/>
      <c r="C85" s="53">
        <v>1</v>
      </c>
      <c r="D85" s="53">
        <v>12</v>
      </c>
      <c r="E85" s="53">
        <f>SUM(E73:E84)</f>
        <v>30</v>
      </c>
    </row>
    <row r="86" spans="1:7" x14ac:dyDescent="0.25">
      <c r="A86" s="752" t="s">
        <v>121</v>
      </c>
      <c r="B86" s="753"/>
      <c r="C86" s="469">
        <f>C85+C72+C61+C50</f>
        <v>4</v>
      </c>
      <c r="D86" s="469">
        <f>D85+D72+D61+D50</f>
        <v>43</v>
      </c>
      <c r="E86" s="469">
        <f>E85+E72+E61+E50</f>
        <v>226</v>
      </c>
    </row>
    <row r="87" spans="1:7" s="49" customFormat="1" x14ac:dyDescent="0.25">
      <c r="A87" s="685" t="s">
        <v>122</v>
      </c>
      <c r="B87" s="686"/>
      <c r="C87" s="78" t="e">
        <f>#REF!+#REF!+#REF!+#REF!+#REF!+#REF!+#REF!</f>
        <v>#REF!</v>
      </c>
      <c r="D87" s="78" t="e">
        <f>#REF!+#REF!+#REF!+#REF!+#REF!+#REF!+#REF!</f>
        <v>#REF!</v>
      </c>
      <c r="E87" s="86">
        <f>E17+E27+E37+E50+E61+E72+E85</f>
        <v>292</v>
      </c>
      <c r="G87" s="173"/>
    </row>
    <row r="88" spans="1:7" x14ac:dyDescent="0.25">
      <c r="E88" s="79"/>
    </row>
  </sheetData>
  <mergeCells count="22">
    <mergeCell ref="A87:B87"/>
    <mergeCell ref="A28:E28"/>
    <mergeCell ref="A29:A36"/>
    <mergeCell ref="B29:B36"/>
    <mergeCell ref="C29:C36"/>
    <mergeCell ref="A38:E38"/>
    <mergeCell ref="A39:A49"/>
    <mergeCell ref="C39:C49"/>
    <mergeCell ref="C51:C58"/>
    <mergeCell ref="A86:B86"/>
    <mergeCell ref="D1:E1"/>
    <mergeCell ref="A2:E2"/>
    <mergeCell ref="A4:E4"/>
    <mergeCell ref="A5:A16"/>
    <mergeCell ref="B5:B16"/>
    <mergeCell ref="C5:C16"/>
    <mergeCell ref="A18:E18"/>
    <mergeCell ref="A19:A23"/>
    <mergeCell ref="C19:C23"/>
    <mergeCell ref="A24:A25"/>
    <mergeCell ref="B24:B25"/>
    <mergeCell ref="C24:C25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verticalDpi="180" r:id="rId1"/>
  <headerFooter differentFirst="1">
    <oddHeader>&amp;C1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25"/>
  <sheetViews>
    <sheetView view="pageBreakPreview" zoomScale="90" zoomScaleSheetLayoutView="90" workbookViewId="0">
      <pane ySplit="3" topLeftCell="A7" activePane="bottomLeft" state="frozen"/>
      <selection activeCell="C99" sqref="C99"/>
      <selection pane="bottomLeft" activeCell="G17" sqref="G17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32.7109375" style="68" customWidth="1"/>
    <col min="4" max="4" width="38.140625" style="68" customWidth="1"/>
    <col min="5" max="5" width="12.7109375" style="66" customWidth="1"/>
    <col min="6" max="6" width="9.140625" style="68" customWidth="1"/>
    <col min="7" max="8" width="9.42578125" style="68" customWidth="1"/>
    <col min="9" max="16384" width="9.140625" style="68"/>
  </cols>
  <sheetData>
    <row r="1" spans="1:5" ht="81" customHeight="1" x14ac:dyDescent="0.25">
      <c r="D1" s="644" t="s">
        <v>958</v>
      </c>
      <c r="E1" s="644"/>
    </row>
    <row r="2" spans="1:5" ht="65.25" customHeight="1" x14ac:dyDescent="0.25">
      <c r="A2" s="645" t="s">
        <v>336</v>
      </c>
      <c r="B2" s="645"/>
      <c r="C2" s="645"/>
      <c r="D2" s="645"/>
      <c r="E2" s="645"/>
    </row>
    <row r="3" spans="1:5" s="113" customFormat="1" ht="34.5" customHeight="1" x14ac:dyDescent="0.25">
      <c r="A3" s="72" t="s">
        <v>230</v>
      </c>
      <c r="B3" s="112" t="s">
        <v>86</v>
      </c>
      <c r="C3" s="72" t="s">
        <v>207</v>
      </c>
      <c r="D3" s="72" t="s">
        <v>206</v>
      </c>
      <c r="E3" s="72" t="s">
        <v>205</v>
      </c>
    </row>
    <row r="4" spans="1:5" x14ac:dyDescent="0.25">
      <c r="A4" s="627" t="s">
        <v>935</v>
      </c>
      <c r="B4" s="628"/>
      <c r="C4" s="628"/>
      <c r="D4" s="628"/>
      <c r="E4" s="629"/>
    </row>
    <row r="5" spans="1:5" x14ac:dyDescent="0.25">
      <c r="A5" s="168">
        <v>2</v>
      </c>
      <c r="B5" s="127">
        <v>36</v>
      </c>
      <c r="C5" s="501" t="s">
        <v>922</v>
      </c>
      <c r="D5" s="148" t="s">
        <v>709</v>
      </c>
      <c r="E5" s="24">
        <v>1</v>
      </c>
    </row>
    <row r="6" spans="1:5" ht="38.25" customHeight="1" x14ac:dyDescent="0.25">
      <c r="A6" s="168"/>
      <c r="B6" s="127"/>
      <c r="C6" s="502"/>
      <c r="D6" s="148" t="s">
        <v>732</v>
      </c>
      <c r="E6" s="24">
        <v>1</v>
      </c>
    </row>
    <row r="7" spans="1:5" x14ac:dyDescent="0.25">
      <c r="A7" s="53"/>
      <c r="B7" s="61"/>
      <c r="C7" s="53">
        <v>1</v>
      </c>
      <c r="D7" s="53">
        <v>2</v>
      </c>
      <c r="E7" s="53">
        <f>SUM(E5:E6)</f>
        <v>2</v>
      </c>
    </row>
    <row r="8" spans="1:5" x14ac:dyDescent="0.25">
      <c r="A8" s="168">
        <v>3</v>
      </c>
      <c r="B8" s="126">
        <v>37</v>
      </c>
      <c r="C8" s="750" t="s">
        <v>915</v>
      </c>
      <c r="D8" s="148" t="s">
        <v>752</v>
      </c>
      <c r="E8" s="467">
        <v>1</v>
      </c>
    </row>
    <row r="9" spans="1:5" x14ac:dyDescent="0.25">
      <c r="A9" s="168"/>
      <c r="B9" s="127"/>
      <c r="C9" s="751"/>
      <c r="D9" s="148" t="s">
        <v>903</v>
      </c>
      <c r="E9" s="467">
        <v>1</v>
      </c>
    </row>
    <row r="10" spans="1:5" x14ac:dyDescent="0.25">
      <c r="A10" s="168"/>
      <c r="B10" s="127"/>
      <c r="C10" s="751"/>
      <c r="D10" s="148" t="s">
        <v>753</v>
      </c>
      <c r="E10" s="467">
        <v>1</v>
      </c>
    </row>
    <row r="11" spans="1:5" x14ac:dyDescent="0.25">
      <c r="A11" s="168"/>
      <c r="B11" s="127"/>
      <c r="C11" s="751"/>
      <c r="D11" s="148" t="s">
        <v>719</v>
      </c>
      <c r="E11" s="467">
        <v>1</v>
      </c>
    </row>
    <row r="12" spans="1:5" x14ac:dyDescent="0.25">
      <c r="A12" s="53"/>
      <c r="B12" s="61"/>
      <c r="C12" s="53">
        <v>1</v>
      </c>
      <c r="D12" s="53">
        <v>4</v>
      </c>
      <c r="E12" s="53">
        <f>SUM(E8:E11)</f>
        <v>4</v>
      </c>
    </row>
    <row r="13" spans="1:5" x14ac:dyDescent="0.25">
      <c r="A13" s="752" t="s">
        <v>121</v>
      </c>
      <c r="B13" s="753"/>
      <c r="C13" s="469">
        <f>C12+C7</f>
        <v>2</v>
      </c>
      <c r="D13" s="469">
        <f>D12+D7</f>
        <v>6</v>
      </c>
      <c r="E13" s="469">
        <f>E12+E7</f>
        <v>6</v>
      </c>
    </row>
    <row r="14" spans="1:5" s="75" customFormat="1" ht="15.75" customHeight="1" x14ac:dyDescent="0.25">
      <c r="A14" s="754" t="s">
        <v>122</v>
      </c>
      <c r="B14" s="755"/>
      <c r="C14" s="109">
        <f t="shared" ref="C14:D14" si="0">C13</f>
        <v>2</v>
      </c>
      <c r="D14" s="109">
        <f t="shared" si="0"/>
        <v>6</v>
      </c>
      <c r="E14" s="109">
        <f>E13</f>
        <v>6</v>
      </c>
    </row>
    <row r="15" spans="1:5" ht="15.75" customHeight="1" x14ac:dyDescent="0.25">
      <c r="A15" s="627" t="s">
        <v>936</v>
      </c>
      <c r="B15" s="628"/>
      <c r="C15" s="628"/>
      <c r="D15" s="628"/>
      <c r="E15" s="629"/>
    </row>
    <row r="16" spans="1:5" x14ac:dyDescent="0.25">
      <c r="A16" s="168">
        <v>2</v>
      </c>
      <c r="B16" s="127">
        <v>41</v>
      </c>
      <c r="C16" s="501" t="s">
        <v>923</v>
      </c>
      <c r="D16" s="148" t="s">
        <v>709</v>
      </c>
      <c r="E16" s="24">
        <v>1</v>
      </c>
    </row>
    <row r="17" spans="1:5" ht="38.25" customHeight="1" x14ac:dyDescent="0.25">
      <c r="A17" s="168"/>
      <c r="B17" s="127"/>
      <c r="C17" s="502"/>
      <c r="D17" s="148" t="s">
        <v>732</v>
      </c>
      <c r="E17" s="24">
        <v>1</v>
      </c>
    </row>
    <row r="18" spans="1:5" x14ac:dyDescent="0.25">
      <c r="A18" s="53"/>
      <c r="B18" s="61"/>
      <c r="C18" s="53">
        <v>1</v>
      </c>
      <c r="D18" s="53">
        <v>2</v>
      </c>
      <c r="E18" s="53">
        <f>SUM(E16:E17)</f>
        <v>2</v>
      </c>
    </row>
    <row r="19" spans="1:5" x14ac:dyDescent="0.25">
      <c r="A19" s="168">
        <v>3</v>
      </c>
      <c r="B19" s="126">
        <v>39</v>
      </c>
      <c r="C19" s="750" t="s">
        <v>917</v>
      </c>
      <c r="D19" s="148" t="s">
        <v>752</v>
      </c>
      <c r="E19" s="467">
        <v>1</v>
      </c>
    </row>
    <row r="20" spans="1:5" x14ac:dyDescent="0.25">
      <c r="A20" s="168"/>
      <c r="B20" s="127"/>
      <c r="C20" s="751"/>
      <c r="D20" s="148" t="s">
        <v>903</v>
      </c>
      <c r="E20" s="467">
        <v>1</v>
      </c>
    </row>
    <row r="21" spans="1:5" x14ac:dyDescent="0.25">
      <c r="A21" s="168"/>
      <c r="B21" s="127"/>
      <c r="C21" s="751"/>
      <c r="D21" s="148" t="s">
        <v>753</v>
      </c>
      <c r="E21" s="467">
        <v>1</v>
      </c>
    </row>
    <row r="22" spans="1:5" x14ac:dyDescent="0.25">
      <c r="A22" s="168"/>
      <c r="B22" s="127"/>
      <c r="C22" s="751"/>
      <c r="D22" s="148" t="s">
        <v>719</v>
      </c>
      <c r="E22" s="467">
        <v>1</v>
      </c>
    </row>
    <row r="23" spans="1:5" x14ac:dyDescent="0.25">
      <c r="A23" s="53"/>
      <c r="B23" s="61"/>
      <c r="C23" s="53">
        <v>1</v>
      </c>
      <c r="D23" s="53">
        <v>4</v>
      </c>
      <c r="E23" s="53">
        <f>SUM(E19:E22)</f>
        <v>4</v>
      </c>
    </row>
    <row r="24" spans="1:5" x14ac:dyDescent="0.25">
      <c r="A24" s="752" t="s">
        <v>121</v>
      </c>
      <c r="B24" s="753"/>
      <c r="C24" s="469">
        <f>C23+C18</f>
        <v>2</v>
      </c>
      <c r="D24" s="469">
        <f>D23+D18</f>
        <v>6</v>
      </c>
      <c r="E24" s="469">
        <f>E23+E18</f>
        <v>6</v>
      </c>
    </row>
    <row r="25" spans="1:5" s="75" customFormat="1" ht="15.75" customHeight="1" x14ac:dyDescent="0.25">
      <c r="A25" s="754" t="s">
        <v>122</v>
      </c>
      <c r="B25" s="755"/>
      <c r="C25" s="109">
        <f>C24</f>
        <v>2</v>
      </c>
      <c r="D25" s="109">
        <f>D24</f>
        <v>6</v>
      </c>
      <c r="E25" s="109">
        <f>E24</f>
        <v>6</v>
      </c>
    </row>
  </sheetData>
  <mergeCells count="12">
    <mergeCell ref="A25:B25"/>
    <mergeCell ref="D1:E1"/>
    <mergeCell ref="A2:E2"/>
    <mergeCell ref="A14:B14"/>
    <mergeCell ref="A4:E4"/>
    <mergeCell ref="C5:C6"/>
    <mergeCell ref="C8:C11"/>
    <mergeCell ref="A13:B13"/>
    <mergeCell ref="A15:E15"/>
    <mergeCell ref="C16:C17"/>
    <mergeCell ref="C19:C22"/>
    <mergeCell ref="A24:B24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verticalDpi="180" r:id="rId1"/>
  <headerFooter differentFirst="1">
    <oddHeader>&amp;C1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57"/>
  <sheetViews>
    <sheetView view="pageBreakPreview" zoomScale="85" zoomScaleSheetLayoutView="85" workbookViewId="0">
      <pane ySplit="3" topLeftCell="A4" activePane="bottomLeft" state="frozen"/>
      <selection activeCell="C99" sqref="C99"/>
      <selection pane="bottomLeft" activeCell="C5" sqref="C5:C6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7.85546875" style="1" customWidth="1"/>
    <col min="4" max="4" width="45.7109375" style="1" customWidth="1"/>
    <col min="5" max="5" width="14" style="79" customWidth="1"/>
    <col min="6" max="6" width="9.42578125" style="1" customWidth="1"/>
    <col min="7" max="16384" width="9.140625" style="1"/>
  </cols>
  <sheetData>
    <row r="1" spans="1:10" s="4" customFormat="1" ht="66.75" customHeight="1" x14ac:dyDescent="0.25">
      <c r="A1" s="8"/>
      <c r="B1" s="16"/>
      <c r="D1" s="616" t="s">
        <v>959</v>
      </c>
      <c r="E1" s="617"/>
    </row>
    <row r="2" spans="1:10" s="4" customFormat="1" ht="39" customHeight="1" x14ac:dyDescent="0.25">
      <c r="A2" s="544" t="s">
        <v>327</v>
      </c>
      <c r="B2" s="544"/>
      <c r="C2" s="544"/>
      <c r="D2" s="544"/>
      <c r="E2" s="544"/>
    </row>
    <row r="3" spans="1:10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10" s="266" customFormat="1" ht="15.75" customHeight="1" x14ac:dyDescent="0.25">
      <c r="A4" s="763" t="s">
        <v>389</v>
      </c>
      <c r="B4" s="763"/>
      <c r="C4" s="763"/>
      <c r="D4" s="763"/>
      <c r="E4" s="763"/>
    </row>
    <row r="5" spans="1:10" s="266" customFormat="1" ht="31.5" x14ac:dyDescent="0.25">
      <c r="A5" s="759">
        <v>1</v>
      </c>
      <c r="B5" s="758">
        <v>10</v>
      </c>
      <c r="C5" s="757" t="s">
        <v>167</v>
      </c>
      <c r="D5" s="346" t="s">
        <v>431</v>
      </c>
      <c r="E5" s="347">
        <v>1</v>
      </c>
      <c r="F5" s="201"/>
      <c r="G5" s="201"/>
      <c r="H5" s="201"/>
    </row>
    <row r="6" spans="1:10" s="7" customFormat="1" ht="47.25" x14ac:dyDescent="0.25">
      <c r="A6" s="759"/>
      <c r="B6" s="758"/>
      <c r="C6" s="757"/>
      <c r="D6" s="249" t="s">
        <v>266</v>
      </c>
      <c r="E6" s="227">
        <v>1</v>
      </c>
      <c r="F6" s="4"/>
      <c r="G6" s="4"/>
      <c r="H6" s="4"/>
    </row>
    <row r="7" spans="1:10" s="4" customFormat="1" x14ac:dyDescent="0.25">
      <c r="A7" s="50"/>
      <c r="B7" s="116"/>
      <c r="C7" s="27">
        <v>1</v>
      </c>
      <c r="D7" s="27">
        <v>2</v>
      </c>
      <c r="E7" s="84">
        <f>SUM(E5:E6)</f>
        <v>2</v>
      </c>
      <c r="F7" s="54"/>
    </row>
    <row r="8" spans="1:10" s="4" customFormat="1" ht="15.75" customHeight="1" x14ac:dyDescent="0.25">
      <c r="A8" s="491" t="s">
        <v>277</v>
      </c>
      <c r="B8" s="492"/>
      <c r="C8" s="492"/>
      <c r="D8" s="492"/>
      <c r="E8" s="493"/>
    </row>
    <row r="9" spans="1:10" s="7" customFormat="1" ht="31.5" x14ac:dyDescent="0.25">
      <c r="A9" s="180">
        <v>2</v>
      </c>
      <c r="B9" s="181"/>
      <c r="C9" s="178"/>
      <c r="D9" s="60" t="s">
        <v>563</v>
      </c>
      <c r="E9" s="26">
        <v>1</v>
      </c>
      <c r="F9" s="4"/>
      <c r="G9" s="4"/>
      <c r="H9" s="4"/>
      <c r="I9" s="4"/>
      <c r="J9" s="4"/>
    </row>
    <row r="10" spans="1:10" s="4" customFormat="1" x14ac:dyDescent="0.25">
      <c r="A10" s="50"/>
      <c r="B10" s="116"/>
      <c r="C10" s="27">
        <v>1</v>
      </c>
      <c r="D10" s="27">
        <v>1</v>
      </c>
      <c r="E10" s="84">
        <v>1</v>
      </c>
      <c r="F10" s="54"/>
    </row>
    <row r="11" spans="1:10" s="4" customFormat="1" ht="15.75" customHeight="1" x14ac:dyDescent="0.25">
      <c r="A11" s="491" t="s">
        <v>193</v>
      </c>
      <c r="B11" s="492"/>
      <c r="C11" s="492"/>
      <c r="D11" s="492"/>
      <c r="E11" s="493"/>
    </row>
    <row r="12" spans="1:10" s="4" customFormat="1" ht="15.75" customHeight="1" x14ac:dyDescent="0.25">
      <c r="A12" s="29">
        <v>3</v>
      </c>
      <c r="B12" s="161">
        <v>17</v>
      </c>
      <c r="C12" s="46" t="s">
        <v>114</v>
      </c>
      <c r="D12" s="10" t="s">
        <v>553</v>
      </c>
      <c r="E12" s="345">
        <v>1</v>
      </c>
    </row>
    <row r="13" spans="1:10" s="4" customFormat="1" x14ac:dyDescent="0.25">
      <c r="A13" s="50"/>
      <c r="B13" s="116"/>
      <c r="C13" s="27">
        <v>1</v>
      </c>
      <c r="D13" s="27">
        <v>1</v>
      </c>
      <c r="E13" s="84">
        <v>1</v>
      </c>
      <c r="F13" s="54"/>
    </row>
    <row r="14" spans="1:10" s="7" customFormat="1" ht="15.75" customHeight="1" x14ac:dyDescent="0.25">
      <c r="A14" s="760" t="s">
        <v>47</v>
      </c>
      <c r="B14" s="760"/>
      <c r="C14" s="760"/>
      <c r="D14" s="760"/>
      <c r="E14" s="760"/>
    </row>
    <row r="15" spans="1:10" s="7" customFormat="1" ht="16.5" customHeight="1" x14ac:dyDescent="0.25">
      <c r="A15" s="501">
        <v>4</v>
      </c>
      <c r="B15" s="503">
        <v>22</v>
      </c>
      <c r="C15" s="750" t="s">
        <v>546</v>
      </c>
      <c r="D15" s="137" t="s">
        <v>452</v>
      </c>
      <c r="E15" s="26">
        <v>2</v>
      </c>
      <c r="F15" s="4"/>
      <c r="G15" s="4"/>
      <c r="H15" s="4"/>
    </row>
    <row r="16" spans="1:10" s="7" customFormat="1" x14ac:dyDescent="0.25">
      <c r="A16" s="502"/>
      <c r="B16" s="504"/>
      <c r="C16" s="751"/>
      <c r="D16" s="137" t="s">
        <v>463</v>
      </c>
      <c r="E16" s="26">
        <v>1</v>
      </c>
      <c r="F16" s="4"/>
      <c r="G16" s="4"/>
      <c r="H16" s="4"/>
    </row>
    <row r="17" spans="1:10" s="7" customFormat="1" x14ac:dyDescent="0.25">
      <c r="A17" s="502"/>
      <c r="B17" s="504"/>
      <c r="C17" s="751"/>
      <c r="D17" s="137" t="s">
        <v>464</v>
      </c>
      <c r="E17" s="23">
        <v>4</v>
      </c>
      <c r="F17" s="4"/>
      <c r="G17" s="4"/>
      <c r="H17" s="4"/>
    </row>
    <row r="18" spans="1:10" s="7" customFormat="1" ht="31.5" x14ac:dyDescent="0.25">
      <c r="A18" s="502"/>
      <c r="B18" s="504"/>
      <c r="C18" s="751"/>
      <c r="D18" s="249" t="s">
        <v>570</v>
      </c>
      <c r="E18" s="227">
        <v>1</v>
      </c>
      <c r="F18" s="4"/>
      <c r="G18" s="4"/>
      <c r="H18" s="4"/>
    </row>
    <row r="19" spans="1:10" s="7" customFormat="1" x14ac:dyDescent="0.25">
      <c r="A19" s="502"/>
      <c r="B19" s="504"/>
      <c r="C19" s="751"/>
      <c r="D19" s="249" t="s">
        <v>62</v>
      </c>
      <c r="E19" s="227">
        <v>1</v>
      </c>
      <c r="F19" s="4"/>
      <c r="G19" s="4"/>
      <c r="H19" s="4"/>
    </row>
    <row r="20" spans="1:10" s="7" customFormat="1" ht="31.5" x14ac:dyDescent="0.25">
      <c r="A20" s="653"/>
      <c r="B20" s="762"/>
      <c r="C20" s="761"/>
      <c r="D20" s="348" t="s">
        <v>362</v>
      </c>
      <c r="E20" s="227">
        <v>1</v>
      </c>
      <c r="F20" s="4"/>
      <c r="G20" s="4"/>
      <c r="H20" s="4"/>
    </row>
    <row r="21" spans="1:10" s="7" customFormat="1" x14ac:dyDescent="0.25">
      <c r="A21" s="395"/>
      <c r="B21" s="123"/>
      <c r="C21" s="62">
        <v>1</v>
      </c>
      <c r="D21" s="62">
        <v>6</v>
      </c>
      <c r="E21" s="84">
        <f>SUM(E15:E20)</f>
        <v>10</v>
      </c>
      <c r="F21" s="4"/>
      <c r="G21" s="4"/>
      <c r="H21" s="4"/>
    </row>
    <row r="22" spans="1:10" s="7" customFormat="1" ht="15.75" customHeight="1" x14ac:dyDescent="0.25">
      <c r="A22" s="522" t="s">
        <v>568</v>
      </c>
      <c r="B22" s="522"/>
      <c r="C22" s="522"/>
      <c r="D22" s="522"/>
      <c r="E22" s="522"/>
    </row>
    <row r="23" spans="1:10" s="7" customFormat="1" ht="16.5" customHeight="1" x14ac:dyDescent="0.25">
      <c r="A23" s="130">
        <v>5</v>
      </c>
      <c r="B23" s="133">
        <v>31</v>
      </c>
      <c r="C23" s="506" t="s">
        <v>904</v>
      </c>
      <c r="D23" s="137" t="s">
        <v>926</v>
      </c>
      <c r="E23" s="25">
        <v>2</v>
      </c>
      <c r="F23" s="6"/>
      <c r="G23" s="6"/>
      <c r="H23" s="4"/>
      <c r="I23" s="4"/>
      <c r="J23" s="4"/>
    </row>
    <row r="24" spans="1:10" s="7" customFormat="1" ht="16.5" customHeight="1" x14ac:dyDescent="0.25">
      <c r="A24" s="128"/>
      <c r="B24" s="134"/>
      <c r="C24" s="507"/>
      <c r="D24" s="137" t="s">
        <v>747</v>
      </c>
      <c r="E24" s="25">
        <v>2</v>
      </c>
      <c r="F24" s="6"/>
      <c r="G24" s="6"/>
      <c r="H24" s="4"/>
      <c r="I24" s="4"/>
      <c r="J24" s="4"/>
    </row>
    <row r="25" spans="1:10" s="7" customFormat="1" ht="16.5" customHeight="1" x14ac:dyDescent="0.25">
      <c r="A25" s="128"/>
      <c r="B25" s="134"/>
      <c r="C25" s="507"/>
      <c r="D25" s="137" t="s">
        <v>927</v>
      </c>
      <c r="E25" s="25">
        <v>2</v>
      </c>
      <c r="F25" s="6"/>
      <c r="G25" s="6"/>
      <c r="H25" s="4"/>
      <c r="I25" s="4"/>
      <c r="J25" s="4"/>
    </row>
    <row r="26" spans="1:10" s="7" customFormat="1" ht="16.5" customHeight="1" x14ac:dyDescent="0.25">
      <c r="A26" s="128"/>
      <c r="B26" s="134"/>
      <c r="C26" s="507"/>
      <c r="D26" s="60" t="s">
        <v>872</v>
      </c>
      <c r="E26" s="25">
        <v>2</v>
      </c>
      <c r="F26" s="6"/>
      <c r="G26" s="6"/>
      <c r="H26" s="4"/>
      <c r="I26" s="4"/>
      <c r="J26" s="4"/>
    </row>
    <row r="27" spans="1:10" s="7" customFormat="1" ht="16.5" customHeight="1" x14ac:dyDescent="0.25">
      <c r="A27" s="128"/>
      <c r="B27" s="134"/>
      <c r="C27" s="507"/>
      <c r="D27" s="137" t="s">
        <v>925</v>
      </c>
      <c r="E27" s="25">
        <v>1</v>
      </c>
      <c r="F27" s="6"/>
      <c r="G27" s="6"/>
      <c r="H27" s="4"/>
      <c r="I27" s="4"/>
      <c r="J27" s="4"/>
    </row>
    <row r="28" spans="1:10" s="7" customFormat="1" x14ac:dyDescent="0.25">
      <c r="A28" s="100"/>
      <c r="B28" s="128"/>
      <c r="C28" s="507"/>
      <c r="D28" s="137" t="s">
        <v>746</v>
      </c>
      <c r="E28" s="29">
        <v>1</v>
      </c>
      <c r="F28" s="6"/>
      <c r="G28" s="6"/>
      <c r="H28" s="4"/>
      <c r="I28" s="4"/>
      <c r="J28" s="4"/>
    </row>
    <row r="29" spans="1:10" s="7" customFormat="1" x14ac:dyDescent="0.25">
      <c r="A29" s="100"/>
      <c r="B29" s="128"/>
      <c r="C29" s="533"/>
      <c r="D29" s="60" t="s">
        <v>919</v>
      </c>
      <c r="E29" s="25">
        <v>1</v>
      </c>
      <c r="F29" s="6"/>
      <c r="G29" s="6"/>
      <c r="H29" s="4"/>
      <c r="I29" s="4"/>
      <c r="J29" s="4"/>
    </row>
    <row r="30" spans="1:10" s="4" customFormat="1" x14ac:dyDescent="0.25">
      <c r="A30" s="27"/>
      <c r="B30" s="15"/>
      <c r="C30" s="27">
        <v>1</v>
      </c>
      <c r="D30" s="27">
        <v>7</v>
      </c>
      <c r="E30" s="27">
        <f>SUM(E23:E29)</f>
        <v>11</v>
      </c>
      <c r="F30" s="6"/>
      <c r="G30" s="6"/>
      <c r="H30" s="6"/>
    </row>
    <row r="31" spans="1:10" s="7" customFormat="1" x14ac:dyDescent="0.25">
      <c r="A31" s="138">
        <v>6</v>
      </c>
      <c r="B31" s="133">
        <v>35</v>
      </c>
      <c r="C31" s="87" t="s">
        <v>805</v>
      </c>
      <c r="D31" s="18" t="s">
        <v>924</v>
      </c>
      <c r="E31" s="25">
        <v>2</v>
      </c>
      <c r="F31" s="6"/>
      <c r="G31" s="6"/>
      <c r="H31" s="4"/>
      <c r="I31" s="4"/>
      <c r="J31" s="4"/>
    </row>
    <row r="32" spans="1:10" s="7" customFormat="1" x14ac:dyDescent="0.25">
      <c r="A32" s="100"/>
      <c r="B32" s="128"/>
      <c r="C32" s="465"/>
      <c r="D32" s="137" t="s">
        <v>701</v>
      </c>
      <c r="E32" s="25">
        <v>2</v>
      </c>
      <c r="F32" s="6"/>
      <c r="G32" s="6"/>
      <c r="H32" s="4"/>
      <c r="I32" s="4"/>
      <c r="J32" s="4"/>
    </row>
    <row r="33" spans="1:10" x14ac:dyDescent="0.25">
      <c r="A33" s="352"/>
      <c r="B33" s="437"/>
      <c r="D33" s="18" t="s">
        <v>888</v>
      </c>
      <c r="E33" s="279">
        <v>2</v>
      </c>
    </row>
    <row r="34" spans="1:10" s="7" customFormat="1" ht="15" customHeight="1" x14ac:dyDescent="0.25">
      <c r="A34" s="128"/>
      <c r="B34" s="134"/>
      <c r="C34" s="129"/>
      <c r="D34" s="132" t="s">
        <v>758</v>
      </c>
      <c r="E34" s="46">
        <v>1</v>
      </c>
      <c r="F34" s="4"/>
      <c r="G34" s="4"/>
      <c r="H34" s="4"/>
      <c r="I34" s="4"/>
      <c r="J34" s="4"/>
    </row>
    <row r="35" spans="1:10" s="7" customFormat="1" ht="31.5" x14ac:dyDescent="0.25">
      <c r="A35" s="128"/>
      <c r="B35" s="134"/>
      <c r="C35" s="129"/>
      <c r="D35" s="200" t="s">
        <v>426</v>
      </c>
      <c r="E35" s="227">
        <v>1</v>
      </c>
      <c r="F35" s="4"/>
      <c r="G35" s="4"/>
      <c r="H35" s="4"/>
      <c r="I35" s="4"/>
      <c r="J35" s="4"/>
    </row>
    <row r="36" spans="1:10" s="7" customFormat="1" ht="31.5" x14ac:dyDescent="0.25">
      <c r="A36" s="128"/>
      <c r="B36" s="134"/>
      <c r="C36" s="475"/>
      <c r="D36" s="200" t="s">
        <v>569</v>
      </c>
      <c r="E36" s="342">
        <v>1</v>
      </c>
      <c r="F36" s="4"/>
      <c r="G36" s="4"/>
      <c r="H36" s="4"/>
      <c r="I36" s="4"/>
      <c r="J36" s="4"/>
    </row>
    <row r="37" spans="1:10" s="7" customFormat="1" ht="31.5" x14ac:dyDescent="0.25">
      <c r="A37" s="128"/>
      <c r="B37" s="134"/>
      <c r="C37" s="129"/>
      <c r="D37" s="249" t="s">
        <v>810</v>
      </c>
      <c r="E37" s="227">
        <v>1</v>
      </c>
      <c r="F37" s="4"/>
      <c r="G37" s="4"/>
      <c r="H37" s="4"/>
      <c r="I37" s="4"/>
      <c r="J37" s="4"/>
    </row>
    <row r="38" spans="1:10" s="7" customFormat="1" ht="36.75" customHeight="1" x14ac:dyDescent="0.25">
      <c r="A38" s="128"/>
      <c r="B38" s="134"/>
      <c r="C38" s="129"/>
      <c r="D38" s="348" t="s">
        <v>942</v>
      </c>
      <c r="E38" s="227">
        <v>1</v>
      </c>
      <c r="F38" s="4"/>
      <c r="G38" s="4"/>
      <c r="H38" s="4"/>
      <c r="I38" s="4"/>
      <c r="J38" s="4"/>
    </row>
    <row r="39" spans="1:10" s="7" customFormat="1" ht="15" customHeight="1" x14ac:dyDescent="0.25">
      <c r="A39" s="27"/>
      <c r="B39" s="15"/>
      <c r="C39" s="27">
        <v>1</v>
      </c>
      <c r="D39" s="27">
        <v>9</v>
      </c>
      <c r="E39" s="27">
        <f>SUM(E31:E38)</f>
        <v>11</v>
      </c>
      <c r="F39" s="4"/>
      <c r="G39" s="4"/>
      <c r="H39" s="4"/>
      <c r="I39" s="4"/>
      <c r="J39" s="4"/>
    </row>
    <row r="40" spans="1:10" s="7" customFormat="1" x14ac:dyDescent="0.25">
      <c r="A40" s="100">
        <v>7</v>
      </c>
      <c r="B40" s="133">
        <v>29</v>
      </c>
      <c r="C40" s="87" t="s">
        <v>827</v>
      </c>
      <c r="D40" s="178" t="s">
        <v>929</v>
      </c>
      <c r="E40" s="474">
        <v>1</v>
      </c>
      <c r="F40" s="6"/>
      <c r="G40" s="6"/>
      <c r="H40" s="4"/>
      <c r="I40" s="4"/>
      <c r="J40" s="4"/>
    </row>
    <row r="41" spans="1:10" s="7" customFormat="1" x14ac:dyDescent="0.25">
      <c r="A41" s="100"/>
      <c r="B41" s="128"/>
      <c r="C41" s="87"/>
      <c r="D41" s="178" t="s">
        <v>928</v>
      </c>
      <c r="E41" s="474">
        <v>1</v>
      </c>
      <c r="F41" s="6"/>
      <c r="G41" s="6"/>
      <c r="H41" s="4"/>
      <c r="I41" s="4"/>
      <c r="J41" s="4"/>
    </row>
    <row r="42" spans="1:10" s="7" customFormat="1" x14ac:dyDescent="0.25">
      <c r="A42" s="100"/>
      <c r="B42" s="128"/>
      <c r="C42" s="87"/>
      <c r="D42" s="178" t="s">
        <v>930</v>
      </c>
      <c r="E42" s="180">
        <v>1</v>
      </c>
      <c r="F42" s="6"/>
      <c r="G42" s="6"/>
      <c r="H42" s="4"/>
      <c r="I42" s="4"/>
      <c r="J42" s="4"/>
    </row>
    <row r="43" spans="1:10" s="7" customFormat="1" x14ac:dyDescent="0.25">
      <c r="A43" s="100"/>
      <c r="B43" s="128"/>
      <c r="C43" s="87"/>
      <c r="D43" s="18" t="s">
        <v>854</v>
      </c>
      <c r="E43" s="180">
        <v>6</v>
      </c>
      <c r="F43" s="6"/>
      <c r="G43" s="6"/>
      <c r="H43" s="4"/>
      <c r="I43" s="4"/>
      <c r="J43" s="4"/>
    </row>
    <row r="44" spans="1:10" s="7" customFormat="1" x14ac:dyDescent="0.25">
      <c r="A44" s="100"/>
      <c r="B44" s="128"/>
      <c r="C44" s="87"/>
      <c r="D44" s="178" t="s">
        <v>722</v>
      </c>
      <c r="E44" s="180">
        <v>1</v>
      </c>
      <c r="F44" s="6"/>
      <c r="G44" s="6"/>
      <c r="H44" s="4"/>
      <c r="I44" s="4"/>
      <c r="J44" s="4"/>
    </row>
    <row r="45" spans="1:10" s="7" customFormat="1" x14ac:dyDescent="0.25">
      <c r="A45" s="100"/>
      <c r="B45" s="128"/>
      <c r="C45" s="87"/>
      <c r="D45" s="18" t="s">
        <v>783</v>
      </c>
      <c r="E45" s="180">
        <v>1</v>
      </c>
      <c r="F45" s="6"/>
      <c r="G45" s="6"/>
      <c r="H45" s="4"/>
      <c r="I45" s="4"/>
      <c r="J45" s="4"/>
    </row>
    <row r="46" spans="1:10" s="7" customFormat="1" x14ac:dyDescent="0.25">
      <c r="A46" s="100"/>
      <c r="B46" s="128"/>
      <c r="C46" s="87"/>
      <c r="D46" s="169" t="s">
        <v>780</v>
      </c>
      <c r="E46" s="180">
        <v>3</v>
      </c>
      <c r="F46" s="6"/>
      <c r="G46" s="6"/>
      <c r="H46" s="4"/>
      <c r="I46" s="4"/>
      <c r="J46" s="4"/>
    </row>
    <row r="47" spans="1:10" s="4" customFormat="1" x14ac:dyDescent="0.25">
      <c r="A47" s="27"/>
      <c r="B47" s="15"/>
      <c r="C47" s="27">
        <v>1</v>
      </c>
      <c r="D47" s="27">
        <v>7</v>
      </c>
      <c r="E47" s="27">
        <f>SUM(E40:E46)</f>
        <v>14</v>
      </c>
      <c r="F47" s="6"/>
      <c r="G47" s="6"/>
      <c r="H47" s="6"/>
    </row>
    <row r="48" spans="1:10" s="7" customFormat="1" x14ac:dyDescent="0.25">
      <c r="A48" s="130">
        <v>8</v>
      </c>
      <c r="B48" s="133">
        <v>30</v>
      </c>
      <c r="C48" s="87" t="s">
        <v>665</v>
      </c>
      <c r="D48" s="137" t="s">
        <v>729</v>
      </c>
      <c r="E48" s="376">
        <v>3</v>
      </c>
      <c r="F48" s="6"/>
      <c r="G48" s="6"/>
      <c r="H48" s="4"/>
      <c r="I48" s="4"/>
      <c r="J48" s="4"/>
    </row>
    <row r="49" spans="1:10" s="7" customFormat="1" x14ac:dyDescent="0.25">
      <c r="A49" s="128"/>
      <c r="B49" s="134"/>
      <c r="C49" s="87"/>
      <c r="D49" s="178" t="s">
        <v>709</v>
      </c>
      <c r="E49" s="376"/>
      <c r="F49" s="6"/>
      <c r="G49" s="6"/>
      <c r="H49" s="4"/>
      <c r="I49" s="4"/>
      <c r="J49" s="4"/>
    </row>
    <row r="50" spans="1:10" s="7" customFormat="1" x14ac:dyDescent="0.25">
      <c r="A50" s="128"/>
      <c r="B50" s="134"/>
      <c r="C50" s="87"/>
      <c r="D50" s="137" t="s">
        <v>931</v>
      </c>
      <c r="E50" s="376">
        <v>2</v>
      </c>
      <c r="F50" s="6"/>
      <c r="G50" s="6"/>
      <c r="H50" s="4"/>
      <c r="I50" s="4"/>
      <c r="J50" s="4"/>
    </row>
    <row r="51" spans="1:10" s="7" customFormat="1" ht="31.5" x14ac:dyDescent="0.25">
      <c r="A51" s="128"/>
      <c r="B51" s="134"/>
      <c r="C51" s="87"/>
      <c r="D51" s="137" t="s">
        <v>735</v>
      </c>
      <c r="E51" s="376">
        <v>4</v>
      </c>
      <c r="F51" s="6"/>
      <c r="G51" s="6"/>
      <c r="H51" s="4"/>
      <c r="I51" s="4"/>
      <c r="J51" s="4"/>
    </row>
    <row r="52" spans="1:10" s="7" customFormat="1" x14ac:dyDescent="0.25">
      <c r="A52" s="128"/>
      <c r="B52" s="134"/>
      <c r="C52" s="87"/>
      <c r="D52" s="137" t="s">
        <v>764</v>
      </c>
      <c r="E52" s="376">
        <v>1</v>
      </c>
      <c r="F52" s="6"/>
      <c r="G52" s="6"/>
      <c r="H52" s="4"/>
      <c r="I52" s="4"/>
      <c r="J52" s="4"/>
    </row>
    <row r="53" spans="1:10" s="7" customFormat="1" x14ac:dyDescent="0.25">
      <c r="A53" s="128"/>
      <c r="B53" s="134"/>
      <c r="C53" s="87"/>
      <c r="D53" s="137" t="s">
        <v>730</v>
      </c>
      <c r="E53" s="376">
        <v>1</v>
      </c>
      <c r="F53" s="6"/>
      <c r="G53" s="6"/>
      <c r="H53" s="4"/>
      <c r="I53" s="4"/>
      <c r="J53" s="4"/>
    </row>
    <row r="54" spans="1:10" s="4" customFormat="1" x14ac:dyDescent="0.25">
      <c r="A54" s="27"/>
      <c r="B54" s="15"/>
      <c r="C54" s="27">
        <v>1</v>
      </c>
      <c r="D54" s="27">
        <v>6</v>
      </c>
      <c r="E54" s="27">
        <f>SUM(E48:E53)</f>
        <v>11</v>
      </c>
      <c r="F54" s="6"/>
      <c r="G54" s="6"/>
      <c r="H54" s="6"/>
    </row>
    <row r="55" spans="1:10" s="4" customFormat="1" x14ac:dyDescent="0.25">
      <c r="A55" s="665" t="s">
        <v>121</v>
      </c>
      <c r="B55" s="666"/>
      <c r="C55" s="77">
        <f>C54+C47+C39+C30</f>
        <v>4</v>
      </c>
      <c r="D55" s="77">
        <f>D54+D47+D39+D30</f>
        <v>29</v>
      </c>
      <c r="E55" s="77">
        <f>E54+E47+E39+E30</f>
        <v>47</v>
      </c>
      <c r="F55" s="4">
        <v>43</v>
      </c>
    </row>
    <row r="56" spans="1:10" ht="18.75" customHeight="1" x14ac:dyDescent="0.25">
      <c r="A56" s="555" t="s">
        <v>122</v>
      </c>
      <c r="B56" s="555"/>
      <c r="C56" s="86">
        <f>C7+C13+C21+C30+C39+C47+C54+C10</f>
        <v>8</v>
      </c>
      <c r="D56" s="86">
        <f>D7+D13+D21+D30+D39+D47+D54+D10</f>
        <v>39</v>
      </c>
      <c r="E56" s="86">
        <f>E7+E13+E21+E30+E39+E47+E54+E10</f>
        <v>61</v>
      </c>
      <c r="F56" s="1">
        <v>61</v>
      </c>
    </row>
    <row r="57" spans="1:10" ht="14.25" customHeight="1" x14ac:dyDescent="0.25">
      <c r="A57" s="756"/>
      <c r="B57" s="756"/>
      <c r="C57" s="445"/>
      <c r="D57" s="445"/>
      <c r="E57" s="446"/>
    </row>
  </sheetData>
  <mergeCells count="17">
    <mergeCell ref="A4:E4"/>
    <mergeCell ref="D1:E1"/>
    <mergeCell ref="A2:E2"/>
    <mergeCell ref="A56:B56"/>
    <mergeCell ref="A57:B57"/>
    <mergeCell ref="A22:E22"/>
    <mergeCell ref="C5:C6"/>
    <mergeCell ref="B5:B6"/>
    <mergeCell ref="A5:A6"/>
    <mergeCell ref="A14:E14"/>
    <mergeCell ref="C15:C20"/>
    <mergeCell ref="B15:B20"/>
    <mergeCell ref="A15:A20"/>
    <mergeCell ref="A11:E11"/>
    <mergeCell ref="A55:B55"/>
    <mergeCell ref="C23:C29"/>
    <mergeCell ref="A8:E8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180" r:id="rId1"/>
  <headerFooter differentFirst="1">
    <oddHeader>&amp;C1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1. РУССКИЙ ЯЗЫК</vt:lpstr>
      <vt:lpstr>2. МАТЕМАТИКА</vt:lpstr>
      <vt:lpstr>3. ИСТОРИЯ</vt:lpstr>
      <vt:lpstr>4. ФИЗИКА</vt:lpstr>
      <vt:lpstr>5. БИОЛОГИЯ</vt:lpstr>
      <vt:lpstr>6. ОБЩЕСТВОЗНАНИЕ</vt:lpstr>
      <vt:lpstr>7.ИНФОРМАТИКА И ИКТ</vt:lpstr>
      <vt:lpstr>8.ГЕОГРАФИЯ</vt:lpstr>
      <vt:lpstr>9. ХИМИЯ</vt:lpstr>
      <vt:lpstr>10.1.АНГЛИЙСКИЙ ЯЗЫК письменный</vt:lpstr>
      <vt:lpstr>10.2. АНГЛ ЯЗЫК устный</vt:lpstr>
      <vt:lpstr>10.3. НЕМЕЦКИЙ ЯЗЫК</vt:lpstr>
      <vt:lpstr>11.ЛИТЕРАТУРА</vt:lpstr>
      <vt:lpstr>Лист2</vt:lpstr>
      <vt:lpstr>Лист1</vt:lpstr>
      <vt:lpstr>'1. РУССКИЙ ЯЗЫК'!Заголовки_для_печати</vt:lpstr>
      <vt:lpstr>'10.1.АНГЛИЙСКИЙ ЯЗЫК письменный'!Заголовки_для_печати</vt:lpstr>
      <vt:lpstr>'10.2. АНГЛ ЯЗЫК устный'!Заголовки_для_печати</vt:lpstr>
      <vt:lpstr>'10.3. НЕМЕЦКИЙ ЯЗЫК'!Заголовки_для_печати</vt:lpstr>
      <vt:lpstr>'11.ЛИТЕРАТУРА'!Заголовки_для_печати</vt:lpstr>
      <vt:lpstr>'2. МАТЕМАТИКА'!Заголовки_для_печати</vt:lpstr>
      <vt:lpstr>'3. ИСТОРИЯ'!Заголовки_для_печати</vt:lpstr>
      <vt:lpstr>'4. ФИЗИКА'!Заголовки_для_печати</vt:lpstr>
      <vt:lpstr>'5. БИОЛОГИЯ'!Заголовки_для_печати</vt:lpstr>
      <vt:lpstr>'6. ОБЩЕСТВОЗНАНИЕ'!Заголовки_для_печати</vt:lpstr>
      <vt:lpstr>'7.ИНФОРМАТИКА И ИКТ'!Заголовки_для_печати</vt:lpstr>
      <vt:lpstr>'8.ГЕОГРАФИЯ'!Заголовки_для_печати</vt:lpstr>
      <vt:lpstr>'9. ХИМИЯ'!Заголовки_для_печати</vt:lpstr>
      <vt:lpstr>'1. РУССКИЙ ЯЗЫК'!Область_печати</vt:lpstr>
      <vt:lpstr>'10.1.АНГЛИЙСКИЙ ЯЗЫК письменный'!Область_печати</vt:lpstr>
      <vt:lpstr>'10.2. АНГЛ ЯЗЫК устный'!Область_печати</vt:lpstr>
      <vt:lpstr>'10.3. НЕМЕЦКИЙ ЯЗЫК'!Область_печати</vt:lpstr>
      <vt:lpstr>'11.ЛИТЕРАТУРА'!Область_печати</vt:lpstr>
      <vt:lpstr>'2. МАТЕМАТИКА'!Область_печати</vt:lpstr>
      <vt:lpstr>'3. ИСТОРИЯ'!Область_печати</vt:lpstr>
      <vt:lpstr>'4. ФИЗИКА'!Область_печати</vt:lpstr>
      <vt:lpstr>'5. БИОЛОГИЯ'!Область_печати</vt:lpstr>
      <vt:lpstr>'6. ОБЩЕСТВОЗНАНИЕ'!Область_печати</vt:lpstr>
      <vt:lpstr>'7.ИНФОРМАТИКА И ИКТ'!Область_печати</vt:lpstr>
      <vt:lpstr>'8.ГЕОГРАФИЯ'!Область_печати</vt:lpstr>
      <vt:lpstr>'9. ХИМИЯ'!Область_печати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2024-05-20T12:15:19Z</dcterms:modified>
</cp:coreProperties>
</file>